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選單" sheetId="1" r:id="rId1"/>
    <sheet name="範例" sheetId="2" r:id="rId2"/>
    <sheet name="雙向細目表" sheetId="3" r:id="rId3"/>
  </sheets>
  <definedNames>
    <definedName name="一">'選單'!$D$2:$D$4</definedName>
    <definedName name="二">'選單'!$E$2:$E$4</definedName>
    <definedName name="三">'選單'!$F$2:$F$6</definedName>
    <definedName name="五">'選單'!$H$2:$H$6</definedName>
    <definedName name="六">'選單'!$I$2:$I$6</definedName>
    <definedName name="四">'選單'!$G$2:$G$6</definedName>
    <definedName name="年級">'選單'!$C$2:$C$7</definedName>
    <definedName name="學年度">'選單'!$A$2:$A$5</definedName>
    <definedName name="學期">'選單'!$B$2:$B$3</definedName>
  </definedNames>
  <calcPr fullCalcOnLoad="1"/>
</workbook>
</file>

<file path=xl/comments2.xml><?xml version="1.0" encoding="utf-8"?>
<comments xmlns="http://schemas.openxmlformats.org/spreadsheetml/2006/main">
  <authors>
    <author>jjes</author>
  </authors>
  <commentList>
    <comment ref="B29" authorId="0">
      <text>
        <r>
          <rPr>
            <b/>
            <sz val="9"/>
            <rFont val="細明體"/>
            <family val="3"/>
          </rPr>
          <t>請輸入試題類型</t>
        </r>
      </text>
    </comment>
    <comment ref="B9" authorId="0">
      <text>
        <r>
          <rPr>
            <b/>
            <sz val="9"/>
            <rFont val="細明體"/>
            <family val="3"/>
          </rPr>
          <t>請輸入單元名稱，如第1課，第2單元，Unit 3等</t>
        </r>
      </text>
    </comment>
    <comment ref="C9" authorId="0">
      <text>
        <r>
          <rPr>
            <b/>
            <sz val="9"/>
            <rFont val="細明體"/>
            <family val="3"/>
          </rPr>
          <t>請輸入該單元教學節數</t>
        </r>
      </text>
    </comment>
  </commentList>
</comments>
</file>

<file path=xl/comments3.xml><?xml version="1.0" encoding="utf-8"?>
<comments xmlns="http://schemas.openxmlformats.org/spreadsheetml/2006/main">
  <authors>
    <author>jjes</author>
  </authors>
  <commentList>
    <comment ref="B9" authorId="0">
      <text>
        <r>
          <rPr>
            <b/>
            <sz val="9"/>
            <rFont val="細明體"/>
            <family val="3"/>
          </rPr>
          <t>請輸入單元名稱，如第1課，第2單元，Unit 3等</t>
        </r>
      </text>
    </comment>
    <comment ref="C9" authorId="0">
      <text>
        <r>
          <rPr>
            <b/>
            <sz val="9"/>
            <rFont val="細明體"/>
            <family val="3"/>
          </rPr>
          <t>請輸入該單元教學節數</t>
        </r>
      </text>
    </comment>
    <comment ref="B29" authorId="0">
      <text>
        <r>
          <rPr>
            <b/>
            <sz val="9"/>
            <rFont val="細明體"/>
            <family val="3"/>
          </rPr>
          <t>請輸入試題類型</t>
        </r>
      </text>
    </comment>
  </commentList>
</comments>
</file>

<file path=xl/sharedStrings.xml><?xml version="1.0" encoding="utf-8"?>
<sst xmlns="http://schemas.openxmlformats.org/spreadsheetml/2006/main" count="151" uniqueCount="79">
  <si>
    <t>測驗內容架構表</t>
  </si>
  <si>
    <t>(一)測驗目的：</t>
  </si>
  <si>
    <t>(二)測驗時間：</t>
  </si>
  <si>
    <t>(三)科目範圍：</t>
  </si>
  <si>
    <t>(四)教材內容：</t>
  </si>
  <si>
    <t>教材內容</t>
  </si>
  <si>
    <t>教材內容</t>
  </si>
  <si>
    <t>試題型式</t>
  </si>
  <si>
    <t>記憶</t>
  </si>
  <si>
    <t>了解</t>
  </si>
  <si>
    <t>應用</t>
  </si>
  <si>
    <t>分析、評鑑、創造</t>
  </si>
  <si>
    <t>合計
（佔分)</t>
  </si>
  <si>
    <t>教學目標</t>
  </si>
  <si>
    <t>(五)教材比例分配：</t>
  </si>
  <si>
    <t>高層次認知能力</t>
  </si>
  <si>
    <t>【說明】</t>
  </si>
  <si>
    <t>1.理想配分＝(各單元上課節數÷上課總節數)×100</t>
  </si>
  <si>
    <t>2.「實際配分」則為各單元在此份試卷中中所佔的分數</t>
  </si>
  <si>
    <t>3.命題原則：實際配分不應少於或多於理想配分5分以上</t>
  </si>
  <si>
    <t>第1課</t>
  </si>
  <si>
    <t>第2課</t>
  </si>
  <si>
    <t>第3課</t>
  </si>
  <si>
    <t>第4課</t>
  </si>
  <si>
    <t>第5課</t>
  </si>
  <si>
    <t>第6課</t>
  </si>
  <si>
    <t>第7課</t>
  </si>
  <si>
    <t>統整活動1</t>
  </si>
  <si>
    <t>統整活動2</t>
  </si>
  <si>
    <t>合計</t>
  </si>
  <si>
    <t>理想配分%</t>
  </si>
  <si>
    <t>實際配分%</t>
  </si>
  <si>
    <t>小計</t>
  </si>
  <si>
    <t>合計</t>
  </si>
  <si>
    <t>教學時間(節)</t>
  </si>
  <si>
    <t>年級</t>
  </si>
  <si>
    <t>學年度</t>
  </si>
  <si>
    <t>學期</t>
  </si>
  <si>
    <t>定期考試次序</t>
  </si>
  <si>
    <t>國語</t>
  </si>
  <si>
    <t>英語</t>
  </si>
  <si>
    <t>數學</t>
  </si>
  <si>
    <t>社會</t>
  </si>
  <si>
    <t>自然</t>
  </si>
  <si>
    <t>生活</t>
  </si>
  <si>
    <t>學年度</t>
  </si>
  <si>
    <t>學期</t>
  </si>
  <si>
    <t>年級</t>
  </si>
  <si>
    <t>領域</t>
  </si>
  <si>
    <t>一</t>
  </si>
  <si>
    <t>二</t>
  </si>
  <si>
    <t>三</t>
  </si>
  <si>
    <t>四</t>
  </si>
  <si>
    <t>五</t>
  </si>
  <si>
    <t>六</t>
  </si>
  <si>
    <t>(六)雙向細目表：(請填入分數)</t>
  </si>
  <si>
    <t>國字注音</t>
  </si>
  <si>
    <t>選擇題</t>
  </si>
  <si>
    <t>造句</t>
  </si>
  <si>
    <t>改錯字</t>
  </si>
  <si>
    <t>1.
2.
3.
4.</t>
  </si>
  <si>
    <t>一</t>
  </si>
  <si>
    <t>語文</t>
  </si>
  <si>
    <t>教務主任：</t>
  </si>
  <si>
    <t>校長：</t>
  </si>
  <si>
    <t>第二課</t>
  </si>
  <si>
    <t>第一課</t>
  </si>
  <si>
    <t>第三課</t>
  </si>
  <si>
    <t>第四課</t>
  </si>
  <si>
    <t>第五課</t>
  </si>
  <si>
    <t>第六課</t>
  </si>
  <si>
    <t>第七課</t>
  </si>
  <si>
    <t>填填看</t>
  </si>
  <si>
    <t>選擇</t>
  </si>
  <si>
    <t>是非</t>
  </si>
  <si>
    <t>配合</t>
  </si>
  <si>
    <t>綜合</t>
  </si>
  <si>
    <t>註冊組長：</t>
  </si>
  <si>
    <t>一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</si>
</sst>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b/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標楷體"/>
      <family val="4"/>
    </font>
    <font>
      <sz val="9"/>
      <name val="Microsoft JhengHei U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4"/>
      <color theme="1"/>
      <name val="標楷體"/>
      <family val="4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0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0" fillId="0" borderId="0" xfId="33">
      <alignment vertical="center"/>
      <protection/>
    </xf>
    <xf numFmtId="0" fontId="3" fillId="0" borderId="0" xfId="33" applyFont="1" applyAlignment="1">
      <alignment horizontal="justify" vertical="center"/>
      <protection/>
    </xf>
    <xf numFmtId="0" fontId="39" fillId="0" borderId="0" xfId="0" applyFont="1" applyAlignment="1">
      <alignment vertical="center"/>
    </xf>
    <xf numFmtId="0" fontId="0" fillId="0" borderId="0" xfId="33" applyAlignment="1">
      <alignment vertical="center"/>
      <protection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shrinkToFit="1"/>
    </xf>
    <xf numFmtId="0" fontId="39" fillId="0" borderId="12" xfId="0" applyFont="1" applyBorder="1" applyAlignment="1">
      <alignment horizontal="center" vertical="center" shrinkToFit="1"/>
    </xf>
    <xf numFmtId="0" fontId="39" fillId="0" borderId="11" xfId="0" applyFont="1" applyBorder="1" applyAlignment="1">
      <alignment vertical="center"/>
    </xf>
    <xf numFmtId="9" fontId="39" fillId="0" borderId="11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6" xfId="0" applyFont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0" xfId="0" applyFont="1" applyFill="1" applyAlignment="1">
      <alignment vertical="center"/>
    </xf>
    <xf numFmtId="0" fontId="3" fillId="0" borderId="0" xfId="33" applyFont="1" applyAlignment="1">
      <alignment vertical="center"/>
      <protection/>
    </xf>
    <xf numFmtId="0" fontId="39" fillId="0" borderId="0" xfId="0" applyFont="1" applyAlignment="1" applyProtection="1">
      <alignment vertical="center"/>
      <protection locked="0"/>
    </xf>
    <xf numFmtId="0" fontId="39" fillId="0" borderId="11" xfId="0" applyFont="1" applyBorder="1" applyAlignment="1" applyProtection="1">
      <alignment vertical="center"/>
      <protection locked="0"/>
    </xf>
    <xf numFmtId="0" fontId="39" fillId="0" borderId="18" xfId="0" applyFont="1" applyBorder="1" applyAlignment="1" applyProtection="1">
      <alignment vertical="center"/>
      <protection locked="0"/>
    </xf>
    <xf numFmtId="0" fontId="39" fillId="0" borderId="19" xfId="0" applyFont="1" applyBorder="1" applyAlignment="1" applyProtection="1">
      <alignment vertical="center"/>
      <protection locked="0"/>
    </xf>
    <xf numFmtId="0" fontId="39" fillId="0" borderId="20" xfId="0" applyFont="1" applyBorder="1" applyAlignment="1" applyProtection="1">
      <alignment vertical="center"/>
      <protection locked="0"/>
    </xf>
    <xf numFmtId="0" fontId="39" fillId="0" borderId="21" xfId="0" applyFont="1" applyBorder="1" applyAlignment="1" applyProtection="1">
      <alignment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0" fontId="39" fillId="33" borderId="11" xfId="0" applyFont="1" applyFill="1" applyBorder="1" applyAlignment="1" applyProtection="1">
      <alignment horizontal="center" vertical="center"/>
      <protection locked="0"/>
    </xf>
    <xf numFmtId="9" fontId="39" fillId="0" borderId="11" xfId="0" applyNumberFormat="1" applyFont="1" applyBorder="1" applyAlignment="1" applyProtection="1">
      <alignment horizontal="center" vertical="center"/>
      <protection locked="0"/>
    </xf>
    <xf numFmtId="0" fontId="3" fillId="0" borderId="21" xfId="33" applyFont="1" applyBorder="1" applyAlignment="1" applyProtection="1">
      <alignment horizontal="justify" vertical="center"/>
      <protection locked="0"/>
    </xf>
    <xf numFmtId="0" fontId="3" fillId="0" borderId="0" xfId="33" applyFont="1" applyBorder="1" applyAlignment="1" applyProtection="1">
      <alignment horizontal="justify" vertical="center"/>
      <protection locked="0"/>
    </xf>
    <xf numFmtId="0" fontId="0" fillId="0" borderId="0" xfId="33" applyBorder="1" applyProtection="1">
      <alignment vertical="center"/>
      <protection locked="0"/>
    </xf>
    <xf numFmtId="0" fontId="0" fillId="0" borderId="22" xfId="33" applyBorder="1" applyProtection="1">
      <alignment vertical="center"/>
      <protection locked="0"/>
    </xf>
    <xf numFmtId="0" fontId="0" fillId="0" borderId="0" xfId="33" applyProtection="1">
      <alignment vertical="center"/>
      <protection locked="0"/>
    </xf>
    <xf numFmtId="0" fontId="3" fillId="0" borderId="21" xfId="33" applyFont="1" applyBorder="1" applyAlignment="1" applyProtection="1">
      <alignment vertical="center"/>
      <protection locked="0"/>
    </xf>
    <xf numFmtId="0" fontId="0" fillId="0" borderId="0" xfId="33" applyBorder="1" applyAlignment="1" applyProtection="1">
      <alignment vertical="center"/>
      <protection locked="0"/>
    </xf>
    <xf numFmtId="0" fontId="0" fillId="0" borderId="22" xfId="33" applyBorder="1" applyAlignment="1" applyProtection="1">
      <alignment vertical="center"/>
      <protection locked="0"/>
    </xf>
    <xf numFmtId="0" fontId="0" fillId="0" borderId="0" xfId="33" applyAlignment="1" applyProtection="1">
      <alignment vertical="center"/>
      <protection locked="0"/>
    </xf>
    <xf numFmtId="0" fontId="3" fillId="0" borderId="23" xfId="33" applyFont="1" applyBorder="1" applyAlignment="1" applyProtection="1">
      <alignment vertical="center"/>
      <protection locked="0"/>
    </xf>
    <xf numFmtId="0" fontId="0" fillId="0" borderId="24" xfId="33" applyBorder="1" applyAlignment="1" applyProtection="1">
      <alignment vertical="center"/>
      <protection locked="0"/>
    </xf>
    <xf numFmtId="0" fontId="0" fillId="0" borderId="25" xfId="33" applyBorder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0" borderId="11" xfId="0" applyFont="1" applyBorder="1" applyAlignment="1" applyProtection="1">
      <alignment horizontal="center" vertical="center" shrinkToFit="1"/>
      <protection locked="0"/>
    </xf>
    <xf numFmtId="0" fontId="39" fillId="0" borderId="12" xfId="0" applyFont="1" applyBorder="1" applyAlignment="1" applyProtection="1">
      <alignment horizontal="center" vertical="center" shrinkToFit="1"/>
      <protection locked="0"/>
    </xf>
    <xf numFmtId="0" fontId="39" fillId="33" borderId="17" xfId="0" applyFont="1" applyFill="1" applyBorder="1" applyAlignment="1" applyProtection="1">
      <alignment vertical="center"/>
      <protection locked="0"/>
    </xf>
    <xf numFmtId="0" fontId="39" fillId="33" borderId="17" xfId="0" applyFont="1" applyFill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33" borderId="11" xfId="0" applyFont="1" applyFill="1" applyBorder="1" applyAlignment="1" applyProtection="1">
      <alignment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 applyProtection="1">
      <alignment horizontal="center" vertical="center"/>
      <protection locked="0"/>
    </xf>
    <xf numFmtId="0" fontId="39" fillId="34" borderId="10" xfId="0" applyFont="1" applyFill="1" applyBorder="1" applyAlignment="1" applyProtection="1">
      <alignment vertical="center"/>
      <protection locked="0"/>
    </xf>
    <xf numFmtId="0" fontId="39" fillId="33" borderId="10" xfId="0" applyFont="1" applyFill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0" fontId="39" fillId="34" borderId="10" xfId="0" applyFont="1" applyFill="1" applyBorder="1" applyAlignment="1" applyProtection="1">
      <alignment vertical="center"/>
      <protection/>
    </xf>
    <xf numFmtId="0" fontId="39" fillId="34" borderId="10" xfId="0" applyFont="1" applyFill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40" fillId="0" borderId="0" xfId="0" applyFont="1" applyAlignment="1">
      <alignment horizontal="center" vertical="center"/>
    </xf>
    <xf numFmtId="0" fontId="39" fillId="0" borderId="2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33" borderId="0" xfId="0" applyFont="1" applyFill="1" applyAlignment="1">
      <alignment horizontal="left" vertical="center"/>
    </xf>
    <xf numFmtId="0" fontId="39" fillId="0" borderId="33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40" fillId="0" borderId="0" xfId="0" applyFont="1" applyAlignment="1" applyProtection="1">
      <alignment horizontal="center" vertical="center"/>
      <protection locked="0"/>
    </xf>
    <xf numFmtId="0" fontId="39" fillId="33" borderId="11" xfId="0" applyFont="1" applyFill="1" applyBorder="1" applyAlignment="1" applyProtection="1">
      <alignment horizontal="left" vertical="center" wrapText="1"/>
      <protection locked="0"/>
    </xf>
    <xf numFmtId="0" fontId="39" fillId="33" borderId="11" xfId="0" applyFont="1" applyFill="1" applyBorder="1" applyAlignment="1" applyProtection="1">
      <alignment horizontal="left" vertical="center"/>
      <protection locked="0"/>
    </xf>
    <xf numFmtId="0" fontId="39" fillId="0" borderId="28" xfId="0" applyFont="1" applyBorder="1" applyAlignment="1" applyProtection="1">
      <alignment horizontal="center" vertical="center" wrapText="1"/>
      <protection locked="0"/>
    </xf>
    <xf numFmtId="0" fontId="39" fillId="0" borderId="29" xfId="0" applyFont="1" applyBorder="1" applyAlignment="1" applyProtection="1">
      <alignment horizontal="center" vertical="center" wrapText="1"/>
      <protection locked="0"/>
    </xf>
    <xf numFmtId="0" fontId="39" fillId="0" borderId="26" xfId="0" applyFont="1" applyBorder="1" applyAlignment="1" applyProtection="1">
      <alignment horizontal="center" vertical="center" wrapText="1"/>
      <protection locked="0"/>
    </xf>
    <xf numFmtId="0" fontId="39" fillId="0" borderId="17" xfId="0" applyFont="1" applyBorder="1" applyAlignment="1" applyProtection="1">
      <alignment horizontal="center" vertical="center" wrapText="1"/>
      <protection locked="0"/>
    </xf>
    <xf numFmtId="0" fontId="39" fillId="0" borderId="13" xfId="0" applyFont="1" applyBorder="1" applyAlignment="1" applyProtection="1">
      <alignment horizontal="center" vertical="center" wrapText="1"/>
      <protection locked="0"/>
    </xf>
    <xf numFmtId="0" fontId="39" fillId="0" borderId="27" xfId="0" applyFont="1" applyBorder="1" applyAlignment="1" applyProtection="1">
      <alignment horizontal="center" vertical="center"/>
      <protection locked="0"/>
    </xf>
    <xf numFmtId="0" fontId="39" fillId="0" borderId="28" xfId="0" applyFont="1" applyBorder="1" applyAlignment="1" applyProtection="1">
      <alignment horizontal="center" vertical="center"/>
      <protection locked="0"/>
    </xf>
    <xf numFmtId="0" fontId="39" fillId="0" borderId="29" xfId="0" applyFont="1" applyBorder="1" applyAlignment="1" applyProtection="1">
      <alignment horizontal="center" vertical="center"/>
      <protection locked="0"/>
    </xf>
    <xf numFmtId="0" fontId="39" fillId="0" borderId="30" xfId="0" applyFont="1" applyBorder="1" applyAlignment="1" applyProtection="1">
      <alignment horizontal="center" vertical="center"/>
      <protection locked="0"/>
    </xf>
    <xf numFmtId="0" fontId="39" fillId="0" borderId="31" xfId="0" applyFont="1" applyBorder="1" applyAlignment="1" applyProtection="1">
      <alignment horizontal="center" vertical="center"/>
      <protection locked="0"/>
    </xf>
    <xf numFmtId="0" fontId="39" fillId="0" borderId="32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39" fillId="0" borderId="34" xfId="0" applyFont="1" applyBorder="1" applyAlignment="1" applyProtection="1">
      <alignment horizontal="center" vertical="center" wrapText="1"/>
      <protection locked="0"/>
    </xf>
    <xf numFmtId="0" fontId="39" fillId="0" borderId="35" xfId="0" applyFont="1" applyBorder="1" applyAlignment="1" applyProtection="1">
      <alignment horizontal="center" vertical="center" wrapText="1"/>
      <protection locked="0"/>
    </xf>
    <xf numFmtId="0" fontId="39" fillId="0" borderId="36" xfId="0" applyFont="1" applyBorder="1" applyAlignment="1" applyProtection="1">
      <alignment horizontal="center" vertical="center" wrapText="1"/>
      <protection locked="0"/>
    </xf>
    <xf numFmtId="0" fontId="39" fillId="0" borderId="33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9">
      <selection activeCell="F18" sqref="F18"/>
    </sheetView>
  </sheetViews>
  <sheetFormatPr defaultColWidth="9.00390625" defaultRowHeight="15.75"/>
  <cols>
    <col min="1" max="1" width="13.875" style="0" bestFit="1" customWidth="1"/>
    <col min="2" max="3" width="5.50390625" style="0" bestFit="1" customWidth="1"/>
    <col min="4" max="9" width="5.50390625" style="0" customWidth="1"/>
    <col min="10" max="10" width="13.875" style="0" bestFit="1" customWidth="1"/>
  </cols>
  <sheetData>
    <row r="1" spans="1:10" ht="16.5" hidden="1">
      <c r="A1" t="s">
        <v>36</v>
      </c>
      <c r="B1" t="s">
        <v>37</v>
      </c>
      <c r="C1" t="s">
        <v>35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38</v>
      </c>
    </row>
    <row r="2" spans="1:10" ht="16.5" hidden="1">
      <c r="A2">
        <v>103</v>
      </c>
      <c r="B2">
        <v>1</v>
      </c>
      <c r="C2" t="s">
        <v>49</v>
      </c>
      <c r="D2" t="s">
        <v>39</v>
      </c>
      <c r="E2" t="s">
        <v>39</v>
      </c>
      <c r="F2" t="s">
        <v>39</v>
      </c>
      <c r="G2" t="s">
        <v>39</v>
      </c>
      <c r="H2" t="s">
        <v>39</v>
      </c>
      <c r="I2" t="s">
        <v>39</v>
      </c>
      <c r="J2" t="s">
        <v>49</v>
      </c>
    </row>
    <row r="3" spans="1:10" ht="16.5" hidden="1">
      <c r="A3">
        <v>104</v>
      </c>
      <c r="B3">
        <v>2</v>
      </c>
      <c r="C3" t="s">
        <v>50</v>
      </c>
      <c r="D3" t="s">
        <v>41</v>
      </c>
      <c r="E3" t="s">
        <v>41</v>
      </c>
      <c r="F3" t="s">
        <v>40</v>
      </c>
      <c r="G3" t="s">
        <v>40</v>
      </c>
      <c r="H3" t="s">
        <v>40</v>
      </c>
      <c r="I3" t="s">
        <v>40</v>
      </c>
      <c r="J3" t="s">
        <v>50</v>
      </c>
    </row>
    <row r="4" spans="1:9" ht="16.5" hidden="1">
      <c r="A4">
        <v>105</v>
      </c>
      <c r="C4" t="s">
        <v>51</v>
      </c>
      <c r="D4" t="s">
        <v>44</v>
      </c>
      <c r="E4" t="s">
        <v>44</v>
      </c>
      <c r="F4" t="s">
        <v>41</v>
      </c>
      <c r="G4" t="s">
        <v>41</v>
      </c>
      <c r="H4" t="s">
        <v>41</v>
      </c>
      <c r="I4" t="s">
        <v>41</v>
      </c>
    </row>
    <row r="5" spans="1:9" ht="16.5" hidden="1">
      <c r="A5">
        <v>106</v>
      </c>
      <c r="C5" t="s">
        <v>52</v>
      </c>
      <c r="F5" t="s">
        <v>42</v>
      </c>
      <c r="G5" t="s">
        <v>42</v>
      </c>
      <c r="H5" t="s">
        <v>42</v>
      </c>
      <c r="I5" t="s">
        <v>42</v>
      </c>
    </row>
    <row r="6" spans="3:9" ht="16.5" hidden="1">
      <c r="C6" t="s">
        <v>53</v>
      </c>
      <c r="F6" t="s">
        <v>43</v>
      </c>
      <c r="G6" t="s">
        <v>43</v>
      </c>
      <c r="H6" t="s">
        <v>43</v>
      </c>
      <c r="I6" t="s">
        <v>43</v>
      </c>
    </row>
    <row r="7" ht="16.5" hidden="1">
      <c r="C7" t="s">
        <v>54</v>
      </c>
    </row>
    <row r="8" ht="16.5" hidden="1"/>
    <row r="9" spans="1:2" ht="16.5">
      <c r="A9" t="s">
        <v>45</v>
      </c>
      <c r="B9">
        <v>112</v>
      </c>
    </row>
    <row r="10" spans="1:2" ht="16.5">
      <c r="A10" t="s">
        <v>46</v>
      </c>
      <c r="B10">
        <v>1</v>
      </c>
    </row>
    <row r="11" spans="1:2" ht="16.5">
      <c r="A11" t="s">
        <v>47</v>
      </c>
      <c r="B11" t="s">
        <v>61</v>
      </c>
    </row>
    <row r="12" spans="1:2" ht="16.5">
      <c r="A12" t="s">
        <v>48</v>
      </c>
      <c r="B12" t="s">
        <v>62</v>
      </c>
    </row>
    <row r="13" spans="1:2" ht="16.5">
      <c r="A13" t="s">
        <v>38</v>
      </c>
      <c r="B13" t="s">
        <v>78</v>
      </c>
    </row>
    <row r="65" ht="16.5" customHeight="1"/>
  </sheetData>
  <sheetProtection sheet="1"/>
  <protectedRanges>
    <protectedRange sqref="B9:B13" name="下拉式選單"/>
  </protectedRanges>
  <dataValidations count="5">
    <dataValidation type="list" allowBlank="1" showInputMessage="1" showErrorMessage="1" sqref="B9">
      <formula1>"109,110,111,112,113"</formula1>
    </dataValidation>
    <dataValidation type="list" allowBlank="1" showInputMessage="1" showErrorMessage="1" sqref="B10">
      <formula1>學期</formula1>
    </dataValidation>
    <dataValidation type="list" allowBlank="1" showInputMessage="1" showErrorMessage="1" sqref="B11">
      <formula1>年級</formula1>
    </dataValidation>
    <dataValidation type="list" allowBlank="1" showInputMessage="1" showErrorMessage="1" sqref="B12">
      <formula1>"語文,數學,社會,自然,英語文,生活"</formula1>
    </dataValidation>
    <dataValidation type="list" allowBlank="1" showInputMessage="1" showErrorMessage="1" sqref="B13">
      <formula1>$J$2:$J$3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">
      <selection activeCell="B34" sqref="B34"/>
    </sheetView>
  </sheetViews>
  <sheetFormatPr defaultColWidth="9.00390625" defaultRowHeight="15.75"/>
  <cols>
    <col min="1" max="1" width="14.75390625" style="1" customWidth="1"/>
    <col min="2" max="2" width="13.00390625" style="1" bestFit="1" customWidth="1"/>
    <col min="3" max="6" width="12.125" style="1" customWidth="1"/>
    <col min="7" max="7" width="8.50390625" style="1" customWidth="1"/>
    <col min="8" max="8" width="12.125" style="1" customWidth="1"/>
    <col min="9" max="16384" width="9.00390625" style="1" customWidth="1"/>
  </cols>
  <sheetData>
    <row r="1" spans="1:7" ht="19.5">
      <c r="A1" s="66" t="str">
        <f>CONCATENATE("金門縣中正國小",'選單'!B9,"學年度第",'選單'!B10,"學期",'選單'!B12,"學習領域",'選單'!B12,"領域評量試卷")</f>
        <v>金門縣中正國小112學年度第1學期語文學習領域語文領域評量試卷</v>
      </c>
      <c r="B1" s="66"/>
      <c r="C1" s="66"/>
      <c r="D1" s="66"/>
      <c r="E1" s="66"/>
      <c r="F1" s="66"/>
      <c r="G1" s="66"/>
    </row>
    <row r="2" spans="1:7" ht="19.5">
      <c r="A2" s="66" t="s">
        <v>0</v>
      </c>
      <c r="B2" s="66"/>
      <c r="C2" s="66"/>
      <c r="D2" s="66"/>
      <c r="E2" s="66"/>
      <c r="F2" s="66"/>
      <c r="G2" s="66"/>
    </row>
    <row r="3" spans="1:7" ht="16.5">
      <c r="A3" s="1" t="s">
        <v>1</v>
      </c>
      <c r="B3" s="79"/>
      <c r="C3" s="79"/>
      <c r="D3" s="79"/>
      <c r="E3" s="79"/>
      <c r="F3" s="79"/>
      <c r="G3" s="79"/>
    </row>
    <row r="4" spans="1:7" ht="16.5">
      <c r="A4" s="1" t="s">
        <v>2</v>
      </c>
      <c r="B4" s="79"/>
      <c r="C4" s="79"/>
      <c r="D4" s="79"/>
      <c r="E4" s="79"/>
      <c r="F4" s="79"/>
      <c r="G4" s="79"/>
    </row>
    <row r="5" spans="1:7" ht="16.5">
      <c r="A5" s="1" t="s">
        <v>3</v>
      </c>
      <c r="B5" s="79"/>
      <c r="C5" s="79"/>
      <c r="D5" s="79"/>
      <c r="E5" s="79"/>
      <c r="F5" s="79"/>
      <c r="G5" s="79"/>
    </row>
    <row r="6" spans="1:7" ht="16.5">
      <c r="A6" s="1" t="s">
        <v>4</v>
      </c>
      <c r="B6" s="79"/>
      <c r="C6" s="79"/>
      <c r="D6" s="79"/>
      <c r="E6" s="79"/>
      <c r="F6" s="79"/>
      <c r="G6" s="79"/>
    </row>
    <row r="7" ht="16.5">
      <c r="A7" s="1" t="s">
        <v>14</v>
      </c>
    </row>
    <row r="8" spans="2:5" ht="16.5">
      <c r="B8" s="7" t="s">
        <v>5</v>
      </c>
      <c r="C8" s="10" t="s">
        <v>34</v>
      </c>
      <c r="D8" s="10" t="s">
        <v>30</v>
      </c>
      <c r="E8" s="10" t="s">
        <v>31</v>
      </c>
    </row>
    <row r="9" spans="2:5" ht="16.5">
      <c r="B9" s="18" t="s">
        <v>20</v>
      </c>
      <c r="C9" s="18">
        <v>5</v>
      </c>
      <c r="D9" s="11">
        <f aca="true" t="shared" si="0" ref="D9:D17">IF(C9=0,"",C9/C$18)</f>
        <v>0.1111111111111111</v>
      </c>
      <c r="E9" s="11">
        <f>IF(C9=0,"",G35/100)</f>
        <v>0.13</v>
      </c>
    </row>
    <row r="10" spans="2:5" ht="16.5">
      <c r="B10" s="18" t="s">
        <v>21</v>
      </c>
      <c r="C10" s="18">
        <v>5</v>
      </c>
      <c r="D10" s="11">
        <f t="shared" si="0"/>
        <v>0.1111111111111111</v>
      </c>
      <c r="E10" s="11">
        <f>IF(C10=0,"",G41/100)</f>
        <v>0.1</v>
      </c>
    </row>
    <row r="11" spans="2:5" ht="16.5">
      <c r="B11" s="18" t="s">
        <v>22</v>
      </c>
      <c r="C11" s="18">
        <v>5</v>
      </c>
      <c r="D11" s="11">
        <f t="shared" si="0"/>
        <v>0.1111111111111111</v>
      </c>
      <c r="E11" s="11">
        <f>IF(C11=0,"",G47/100)</f>
        <v>0.1</v>
      </c>
    </row>
    <row r="12" spans="2:5" ht="16.5">
      <c r="B12" s="18" t="s">
        <v>23</v>
      </c>
      <c r="C12" s="18">
        <v>5</v>
      </c>
      <c r="D12" s="11">
        <f t="shared" si="0"/>
        <v>0.1111111111111111</v>
      </c>
      <c r="E12" s="11">
        <f>IF(C12=0,"",G53/100)</f>
        <v>0.1</v>
      </c>
    </row>
    <row r="13" spans="2:5" ht="16.5">
      <c r="B13" s="18" t="s">
        <v>27</v>
      </c>
      <c r="C13" s="18">
        <v>5</v>
      </c>
      <c r="D13" s="11">
        <f t="shared" si="0"/>
        <v>0.1111111111111111</v>
      </c>
      <c r="E13" s="11">
        <f>IF(C13=0,"",G59/100)</f>
        <v>0.12</v>
      </c>
    </row>
    <row r="14" spans="2:5" ht="16.5">
      <c r="B14" s="18" t="s">
        <v>24</v>
      </c>
      <c r="C14" s="18">
        <v>5</v>
      </c>
      <c r="D14" s="11">
        <v>0.22</v>
      </c>
      <c r="E14" s="11">
        <f>IF(C14=0,"",G65/100)</f>
        <v>0.1</v>
      </c>
    </row>
    <row r="15" spans="2:5" ht="16.5">
      <c r="B15" s="18" t="s">
        <v>25</v>
      </c>
      <c r="C15" s="18">
        <v>5</v>
      </c>
      <c r="D15" s="11">
        <f t="shared" si="0"/>
        <v>0.1111111111111111</v>
      </c>
      <c r="E15" s="11">
        <f>IF(C15=0,"",G71/100)</f>
        <v>0.1</v>
      </c>
    </row>
    <row r="16" spans="2:6" ht="16.5">
      <c r="B16" s="18" t="s">
        <v>26</v>
      </c>
      <c r="C16" s="18">
        <v>5</v>
      </c>
      <c r="D16" s="11">
        <f t="shared" si="0"/>
        <v>0.1111111111111111</v>
      </c>
      <c r="E16" s="11">
        <f>IF(C16=0,"",G77/100)</f>
        <v>0.12</v>
      </c>
      <c r="F16" s="25"/>
    </row>
    <row r="17" spans="2:5" ht="16.5">
      <c r="B17" s="18" t="s">
        <v>28</v>
      </c>
      <c r="C17" s="18">
        <v>5</v>
      </c>
      <c r="D17" s="11">
        <f t="shared" si="0"/>
        <v>0.1111111111111111</v>
      </c>
      <c r="E17" s="11">
        <f>IF(C17=0,"",G83/100)</f>
        <v>0.16</v>
      </c>
    </row>
    <row r="18" spans="2:5" ht="16.5">
      <c r="B18" s="7" t="s">
        <v>29</v>
      </c>
      <c r="C18" s="7">
        <f>SUM(C9:C17)</f>
        <v>45</v>
      </c>
      <c r="D18" s="11">
        <f>SUM(D9:D17)</f>
        <v>1.108888888888889</v>
      </c>
      <c r="E18" s="11">
        <f>SUM(E9:E17)</f>
        <v>1.03</v>
      </c>
    </row>
    <row r="19" spans="1:2" s="3" customFormat="1" ht="19.5" customHeight="1">
      <c r="A19" s="4" t="s">
        <v>16</v>
      </c>
      <c r="B19" s="4"/>
    </row>
    <row r="20" spans="1:8" s="3" customFormat="1" ht="19.5" customHeight="1">
      <c r="A20" s="26" t="s">
        <v>17</v>
      </c>
      <c r="B20" s="6"/>
      <c r="C20" s="6"/>
      <c r="D20" s="6"/>
      <c r="E20" s="6"/>
      <c r="F20" s="6"/>
      <c r="G20" s="6"/>
      <c r="H20" s="6"/>
    </row>
    <row r="21" spans="1:8" s="3" customFormat="1" ht="19.5" customHeight="1">
      <c r="A21" s="26" t="s">
        <v>18</v>
      </c>
      <c r="B21" s="6"/>
      <c r="C21" s="6"/>
      <c r="D21" s="6"/>
      <c r="E21" s="6"/>
      <c r="F21" s="6"/>
      <c r="G21" s="6"/>
      <c r="H21" s="6"/>
    </row>
    <row r="22" spans="1:8" s="3" customFormat="1" ht="19.5" customHeight="1">
      <c r="A22" s="26" t="s">
        <v>19</v>
      </c>
      <c r="B22" s="6"/>
      <c r="C22" s="6"/>
      <c r="D22" s="6"/>
      <c r="E22" s="6"/>
      <c r="F22" s="6"/>
      <c r="G22" s="6"/>
      <c r="H22" s="6"/>
    </row>
    <row r="23" ht="16.5">
      <c r="A23" s="5"/>
    </row>
    <row r="24" ht="17.25" thickBot="1">
      <c r="A24" s="1" t="s">
        <v>55</v>
      </c>
    </row>
    <row r="25" spans="1:7" ht="33" customHeight="1" thickTop="1">
      <c r="A25" s="67" t="str">
        <f>CONCATENATE("金門縣中正國小",'選單'!B9,"學年度第",'選單'!B10,"學期",'選單'!B11,"年級",'選單'!B12,"學習領域
第",'選單'!B13,"次定期考試評量卷「認知歷程向度」設計雙向細目表")</f>
        <v>金門縣中正國小112學年度第1學期一年級語文學習領域
第一次定期考試評量卷「認知歷程向度」設計雙向細目表</v>
      </c>
      <c r="B25" s="68"/>
      <c r="C25" s="68"/>
      <c r="D25" s="68"/>
      <c r="E25" s="68"/>
      <c r="F25" s="68"/>
      <c r="G25" s="69"/>
    </row>
    <row r="26" spans="1:7" ht="33" customHeight="1">
      <c r="A26" s="70" t="s">
        <v>6</v>
      </c>
      <c r="B26" s="73" t="s">
        <v>7</v>
      </c>
      <c r="C26" s="76" t="s">
        <v>13</v>
      </c>
      <c r="D26" s="76"/>
      <c r="E26" s="76"/>
      <c r="F26" s="76"/>
      <c r="G26" s="81" t="s">
        <v>12</v>
      </c>
    </row>
    <row r="27" spans="1:7" ht="16.5">
      <c r="A27" s="71"/>
      <c r="B27" s="74"/>
      <c r="C27" s="73" t="s">
        <v>8</v>
      </c>
      <c r="D27" s="73" t="s">
        <v>9</v>
      </c>
      <c r="E27" s="73" t="s">
        <v>10</v>
      </c>
      <c r="F27" s="8" t="s">
        <v>15</v>
      </c>
      <c r="G27" s="82"/>
    </row>
    <row r="28" spans="1:7" ht="17.25" thickBot="1">
      <c r="A28" s="72"/>
      <c r="B28" s="75"/>
      <c r="C28" s="75"/>
      <c r="D28" s="75"/>
      <c r="E28" s="75"/>
      <c r="F28" s="9" t="s">
        <v>11</v>
      </c>
      <c r="G28" s="83"/>
    </row>
    <row r="29" spans="1:7" ht="17.25" thickTop="1">
      <c r="A29" s="80" t="str">
        <f>IF(B9=0,"",B9)</f>
        <v>第1課</v>
      </c>
      <c r="B29" s="19" t="s">
        <v>56</v>
      </c>
      <c r="C29" s="20">
        <v>5</v>
      </c>
      <c r="D29" s="20"/>
      <c r="E29" s="20"/>
      <c r="F29" s="20"/>
      <c r="G29" s="12">
        <f>SUM(C29:F29)</f>
        <v>5</v>
      </c>
    </row>
    <row r="30" spans="1:7" ht="16.5">
      <c r="A30" s="77"/>
      <c r="B30" s="21" t="s">
        <v>57</v>
      </c>
      <c r="C30" s="18"/>
      <c r="D30" s="18">
        <v>4</v>
      </c>
      <c r="E30" s="18"/>
      <c r="F30" s="18"/>
      <c r="G30" s="13">
        <f aca="true" t="shared" si="1" ref="G30:G82">SUM(C30:F30)</f>
        <v>4</v>
      </c>
    </row>
    <row r="31" spans="1:7" ht="16.5">
      <c r="A31" s="77"/>
      <c r="B31" s="21" t="s">
        <v>58</v>
      </c>
      <c r="C31" s="18"/>
      <c r="D31" s="18"/>
      <c r="E31" s="18"/>
      <c r="F31" s="18">
        <v>2</v>
      </c>
      <c r="G31" s="13">
        <f t="shared" si="1"/>
        <v>2</v>
      </c>
    </row>
    <row r="32" spans="1:7" ht="16.5">
      <c r="A32" s="77"/>
      <c r="B32" s="21" t="s">
        <v>59</v>
      </c>
      <c r="C32" s="18">
        <v>2</v>
      </c>
      <c r="D32" s="18"/>
      <c r="E32" s="18"/>
      <c r="F32" s="18"/>
      <c r="G32" s="13">
        <f t="shared" si="1"/>
        <v>2</v>
      </c>
    </row>
    <row r="33" spans="1:7" ht="16.5">
      <c r="A33" s="77"/>
      <c r="B33" s="21"/>
      <c r="C33" s="18"/>
      <c r="D33" s="18"/>
      <c r="E33" s="18"/>
      <c r="F33" s="18"/>
      <c r="G33" s="13"/>
    </row>
    <row r="34" spans="1:7" ht="16.5">
      <c r="A34" s="77"/>
      <c r="B34" s="21"/>
      <c r="C34" s="18"/>
      <c r="D34" s="18"/>
      <c r="E34" s="18"/>
      <c r="F34" s="18"/>
      <c r="G34" s="13">
        <f t="shared" si="1"/>
        <v>0</v>
      </c>
    </row>
    <row r="35" spans="1:7" ht="17.25" thickBot="1">
      <c r="A35" s="78"/>
      <c r="B35" s="14" t="s">
        <v>32</v>
      </c>
      <c r="C35" s="14">
        <f>SUM(C29:C34)</f>
        <v>7</v>
      </c>
      <c r="D35" s="14">
        <f>SUM(D29:D34)</f>
        <v>4</v>
      </c>
      <c r="E35" s="14">
        <f>SUM(E29:E34)</f>
        <v>0</v>
      </c>
      <c r="F35" s="14">
        <f>SUM(F29:F34)</f>
        <v>2</v>
      </c>
      <c r="G35" s="15">
        <f t="shared" si="1"/>
        <v>13</v>
      </c>
    </row>
    <row r="36" spans="1:7" ht="17.25" thickTop="1">
      <c r="A36" s="77" t="str">
        <f>IF(B10=0,"",B10)</f>
        <v>第2課</v>
      </c>
      <c r="B36" s="23" t="str">
        <f>IF($B$29=0,"",$B$29)</f>
        <v>國字注音</v>
      </c>
      <c r="C36" s="22">
        <v>2</v>
      </c>
      <c r="D36" s="22"/>
      <c r="E36" s="22"/>
      <c r="F36" s="22"/>
      <c r="G36" s="17">
        <f t="shared" si="1"/>
        <v>2</v>
      </c>
    </row>
    <row r="37" spans="1:7" ht="16.5">
      <c r="A37" s="77"/>
      <c r="B37" s="23" t="str">
        <f>IF($B$30=0,"",$B$30)</f>
        <v>選擇題</v>
      </c>
      <c r="C37" s="18"/>
      <c r="D37" s="18">
        <v>4</v>
      </c>
      <c r="E37" s="18"/>
      <c r="F37" s="18"/>
      <c r="G37" s="13">
        <f t="shared" si="1"/>
        <v>4</v>
      </c>
    </row>
    <row r="38" spans="1:7" ht="16.5">
      <c r="A38" s="77"/>
      <c r="B38" s="23" t="str">
        <f>IF($B$31=0,"",$B$31)</f>
        <v>造句</v>
      </c>
      <c r="C38" s="18"/>
      <c r="D38" s="18"/>
      <c r="E38" s="18"/>
      <c r="F38" s="18">
        <v>2</v>
      </c>
      <c r="G38" s="13">
        <f t="shared" si="1"/>
        <v>2</v>
      </c>
    </row>
    <row r="39" spans="1:7" ht="16.5">
      <c r="A39" s="77"/>
      <c r="B39" s="23" t="str">
        <f>IF($B$32=0,"",$B$32)</f>
        <v>改錯字</v>
      </c>
      <c r="C39" s="18">
        <v>2</v>
      </c>
      <c r="D39" s="18"/>
      <c r="E39" s="18"/>
      <c r="F39" s="18"/>
      <c r="G39" s="13">
        <f t="shared" si="1"/>
        <v>2</v>
      </c>
    </row>
    <row r="40" spans="1:7" ht="16.5">
      <c r="A40" s="77"/>
      <c r="B40" s="23">
        <f>IF($B$34=0,"",$B$34)</f>
      </c>
      <c r="C40" s="18"/>
      <c r="D40" s="18"/>
      <c r="E40" s="18"/>
      <c r="F40" s="18"/>
      <c r="G40" s="13">
        <f t="shared" si="1"/>
        <v>0</v>
      </c>
    </row>
    <row r="41" spans="1:7" ht="17.25" thickBot="1">
      <c r="A41" s="78"/>
      <c r="B41" s="14" t="s">
        <v>32</v>
      </c>
      <c r="C41" s="14">
        <f>SUM(C36:C40)</f>
        <v>4</v>
      </c>
      <c r="D41" s="14">
        <f>SUM(D36:D40)</f>
        <v>4</v>
      </c>
      <c r="E41" s="14">
        <f>SUM(E36:E40)</f>
        <v>0</v>
      </c>
      <c r="F41" s="14">
        <f>SUM(F36:F40)</f>
        <v>2</v>
      </c>
      <c r="G41" s="15">
        <f t="shared" si="1"/>
        <v>10</v>
      </c>
    </row>
    <row r="42" spans="1:7" ht="17.25" thickTop="1">
      <c r="A42" s="77" t="str">
        <f>IF(B11=0,"",B11)</f>
        <v>第3課</v>
      </c>
      <c r="B42" s="23" t="str">
        <f>IF($B$29=0,"",$B$29)</f>
        <v>國字注音</v>
      </c>
      <c r="C42" s="22">
        <v>2</v>
      </c>
      <c r="D42" s="22"/>
      <c r="E42" s="22"/>
      <c r="F42" s="22"/>
      <c r="G42" s="17">
        <f t="shared" si="1"/>
        <v>2</v>
      </c>
    </row>
    <row r="43" spans="1:7" ht="16.5">
      <c r="A43" s="77"/>
      <c r="B43" s="23" t="str">
        <f>IF($B$30=0,"",$B$30)</f>
        <v>選擇題</v>
      </c>
      <c r="C43" s="18"/>
      <c r="D43" s="18">
        <v>4</v>
      </c>
      <c r="E43" s="18"/>
      <c r="F43" s="18"/>
      <c r="G43" s="13">
        <f t="shared" si="1"/>
        <v>4</v>
      </c>
    </row>
    <row r="44" spans="1:7" ht="16.5">
      <c r="A44" s="77"/>
      <c r="B44" s="23" t="str">
        <f>IF($B$31=0,"",$B$31)</f>
        <v>造句</v>
      </c>
      <c r="C44" s="18"/>
      <c r="D44" s="18"/>
      <c r="E44" s="18"/>
      <c r="F44" s="18">
        <v>2</v>
      </c>
      <c r="G44" s="13">
        <f t="shared" si="1"/>
        <v>2</v>
      </c>
    </row>
    <row r="45" spans="1:7" ht="16.5">
      <c r="A45" s="77"/>
      <c r="B45" s="23" t="str">
        <f>IF($B$32=0,"",$B$32)</f>
        <v>改錯字</v>
      </c>
      <c r="C45" s="18">
        <v>2</v>
      </c>
      <c r="D45" s="18"/>
      <c r="E45" s="18"/>
      <c r="F45" s="18"/>
      <c r="G45" s="13">
        <f t="shared" si="1"/>
        <v>2</v>
      </c>
    </row>
    <row r="46" spans="1:7" ht="16.5">
      <c r="A46" s="77"/>
      <c r="B46" s="23">
        <f>IF($B$34=0,"",$B$34)</f>
      </c>
      <c r="C46" s="18"/>
      <c r="D46" s="18"/>
      <c r="E46" s="18"/>
      <c r="F46" s="18"/>
      <c r="G46" s="13">
        <f t="shared" si="1"/>
        <v>0</v>
      </c>
    </row>
    <row r="47" spans="1:7" ht="17.25" thickBot="1">
      <c r="A47" s="78"/>
      <c r="B47" s="14" t="s">
        <v>32</v>
      </c>
      <c r="C47" s="14">
        <f>SUM(C42:C46)</f>
        <v>4</v>
      </c>
      <c r="D47" s="14">
        <f>SUM(D42:D46)</f>
        <v>4</v>
      </c>
      <c r="E47" s="14">
        <f>SUM(E42:E46)</f>
        <v>0</v>
      </c>
      <c r="F47" s="14">
        <f>SUM(F42:F46)</f>
        <v>2</v>
      </c>
      <c r="G47" s="15">
        <f t="shared" si="1"/>
        <v>10</v>
      </c>
    </row>
    <row r="48" spans="1:7" ht="17.25" thickTop="1">
      <c r="A48" s="77" t="str">
        <f>IF(B12=0,"",B12)</f>
        <v>第4課</v>
      </c>
      <c r="B48" s="23" t="str">
        <f>IF($B$29=0,"",$B$29)</f>
        <v>國字注音</v>
      </c>
      <c r="C48" s="22">
        <v>2</v>
      </c>
      <c r="D48" s="22"/>
      <c r="E48" s="22"/>
      <c r="F48" s="22"/>
      <c r="G48" s="17">
        <f t="shared" si="1"/>
        <v>2</v>
      </c>
    </row>
    <row r="49" spans="1:7" ht="16.5">
      <c r="A49" s="77"/>
      <c r="B49" s="23" t="str">
        <f>IF($B$30=0,"",$B$30)</f>
        <v>選擇題</v>
      </c>
      <c r="C49" s="18"/>
      <c r="D49" s="18">
        <v>4</v>
      </c>
      <c r="E49" s="18"/>
      <c r="F49" s="18"/>
      <c r="G49" s="13">
        <f t="shared" si="1"/>
        <v>4</v>
      </c>
    </row>
    <row r="50" spans="1:7" ht="16.5">
      <c r="A50" s="77"/>
      <c r="B50" s="23" t="str">
        <f>IF($B$31=0,"",$B$31)</f>
        <v>造句</v>
      </c>
      <c r="C50" s="18"/>
      <c r="D50" s="18"/>
      <c r="E50" s="18"/>
      <c r="F50" s="18">
        <v>2</v>
      </c>
      <c r="G50" s="13">
        <f t="shared" si="1"/>
        <v>2</v>
      </c>
    </row>
    <row r="51" spans="1:7" ht="16.5">
      <c r="A51" s="77"/>
      <c r="B51" s="23" t="str">
        <f>IF($B$32=0,"",$B$32)</f>
        <v>改錯字</v>
      </c>
      <c r="C51" s="18">
        <v>2</v>
      </c>
      <c r="D51" s="18"/>
      <c r="E51" s="18"/>
      <c r="F51" s="18"/>
      <c r="G51" s="13">
        <f t="shared" si="1"/>
        <v>2</v>
      </c>
    </row>
    <row r="52" spans="1:7" ht="16.5">
      <c r="A52" s="77"/>
      <c r="B52" s="23">
        <f>IF($B$34=0,"",$B$34)</f>
      </c>
      <c r="C52" s="18"/>
      <c r="D52" s="18"/>
      <c r="E52" s="18"/>
      <c r="F52" s="18"/>
      <c r="G52" s="13">
        <f t="shared" si="1"/>
        <v>0</v>
      </c>
    </row>
    <row r="53" spans="1:7" ht="17.25" thickBot="1">
      <c r="A53" s="78"/>
      <c r="B53" s="14" t="s">
        <v>32</v>
      </c>
      <c r="C53" s="14">
        <f>SUM(C48:C52)</f>
        <v>4</v>
      </c>
      <c r="D53" s="14">
        <f>SUM(D48:D52)</f>
        <v>4</v>
      </c>
      <c r="E53" s="14">
        <f>SUM(E48:E52)</f>
        <v>0</v>
      </c>
      <c r="F53" s="14">
        <f>SUM(F48:F52)</f>
        <v>2</v>
      </c>
      <c r="G53" s="15">
        <f t="shared" si="1"/>
        <v>10</v>
      </c>
    </row>
    <row r="54" spans="1:7" ht="17.25" thickTop="1">
      <c r="A54" s="77" t="str">
        <f>IF(B13=0,"",B13)</f>
        <v>統整活動1</v>
      </c>
      <c r="B54" s="23" t="str">
        <f>IF($B$29=0,"",$B$29)</f>
        <v>國字注音</v>
      </c>
      <c r="C54" s="22">
        <v>2</v>
      </c>
      <c r="D54" s="22"/>
      <c r="E54" s="22"/>
      <c r="F54" s="22"/>
      <c r="G54" s="17">
        <f t="shared" si="1"/>
        <v>2</v>
      </c>
    </row>
    <row r="55" spans="1:7" ht="16.5">
      <c r="A55" s="77"/>
      <c r="B55" s="23" t="str">
        <f>IF($B$30=0,"",$B$30)</f>
        <v>選擇題</v>
      </c>
      <c r="C55" s="18"/>
      <c r="D55" s="18">
        <v>6</v>
      </c>
      <c r="E55" s="18"/>
      <c r="F55" s="18"/>
      <c r="G55" s="13">
        <f t="shared" si="1"/>
        <v>6</v>
      </c>
    </row>
    <row r="56" spans="1:7" ht="16.5">
      <c r="A56" s="77"/>
      <c r="B56" s="23" t="str">
        <f>IF($B$31=0,"",$B$31)</f>
        <v>造句</v>
      </c>
      <c r="C56" s="18"/>
      <c r="D56" s="18"/>
      <c r="E56" s="18"/>
      <c r="F56" s="18">
        <v>2</v>
      </c>
      <c r="G56" s="13">
        <f t="shared" si="1"/>
        <v>2</v>
      </c>
    </row>
    <row r="57" spans="1:7" ht="16.5">
      <c r="A57" s="77"/>
      <c r="B57" s="23" t="str">
        <f>IF($B$32=0,"",$B$32)</f>
        <v>改錯字</v>
      </c>
      <c r="C57" s="18">
        <v>2</v>
      </c>
      <c r="D57" s="18"/>
      <c r="E57" s="18"/>
      <c r="F57" s="18"/>
      <c r="G57" s="13">
        <f t="shared" si="1"/>
        <v>2</v>
      </c>
    </row>
    <row r="58" spans="1:7" ht="16.5">
      <c r="A58" s="77"/>
      <c r="B58" s="23">
        <f>IF($B$34=0,"",$B$34)</f>
      </c>
      <c r="C58" s="18"/>
      <c r="D58" s="18"/>
      <c r="E58" s="18"/>
      <c r="F58" s="18"/>
      <c r="G58" s="13">
        <f t="shared" si="1"/>
        <v>0</v>
      </c>
    </row>
    <row r="59" spans="1:7" ht="17.25" thickBot="1">
      <c r="A59" s="78"/>
      <c r="B59" s="14" t="s">
        <v>32</v>
      </c>
      <c r="C59" s="14">
        <f>SUM(C54:C58)</f>
        <v>4</v>
      </c>
      <c r="D59" s="14">
        <f>SUM(D54:D58)</f>
        <v>6</v>
      </c>
      <c r="E59" s="14">
        <f>SUM(E54:E58)</f>
        <v>0</v>
      </c>
      <c r="F59" s="14">
        <f>SUM(F54:F58)</f>
        <v>2</v>
      </c>
      <c r="G59" s="15">
        <f t="shared" si="1"/>
        <v>12</v>
      </c>
    </row>
    <row r="60" spans="1:7" ht="17.25" thickTop="1">
      <c r="A60" s="77" t="str">
        <f>IF(B14=0,"",B14)</f>
        <v>第5課</v>
      </c>
      <c r="B60" s="23" t="str">
        <f>IF($B$29=0,"",$B$29)</f>
        <v>國字注音</v>
      </c>
      <c r="C60" s="22">
        <v>2</v>
      </c>
      <c r="D60" s="22"/>
      <c r="E60" s="22"/>
      <c r="F60" s="22"/>
      <c r="G60" s="17">
        <f t="shared" si="1"/>
        <v>2</v>
      </c>
    </row>
    <row r="61" spans="1:7" ht="16.5">
      <c r="A61" s="77"/>
      <c r="B61" s="23" t="str">
        <f>IF($B$30=0,"",$B$30)</f>
        <v>選擇題</v>
      </c>
      <c r="C61" s="18"/>
      <c r="D61" s="18">
        <v>4</v>
      </c>
      <c r="E61" s="18"/>
      <c r="F61" s="18"/>
      <c r="G61" s="13">
        <f t="shared" si="1"/>
        <v>4</v>
      </c>
    </row>
    <row r="62" spans="1:7" ht="16.5">
      <c r="A62" s="77"/>
      <c r="B62" s="23" t="str">
        <f>IF($B$31=0,"",$B$31)</f>
        <v>造句</v>
      </c>
      <c r="C62" s="18"/>
      <c r="D62" s="18"/>
      <c r="E62" s="18"/>
      <c r="F62" s="18">
        <v>2</v>
      </c>
      <c r="G62" s="13">
        <f t="shared" si="1"/>
        <v>2</v>
      </c>
    </row>
    <row r="63" spans="1:7" ht="16.5">
      <c r="A63" s="77"/>
      <c r="B63" s="23" t="str">
        <f>IF($B$32=0,"",$B$32)</f>
        <v>改錯字</v>
      </c>
      <c r="C63" s="18">
        <v>2</v>
      </c>
      <c r="D63" s="18"/>
      <c r="E63" s="18"/>
      <c r="F63" s="18"/>
      <c r="G63" s="13">
        <f t="shared" si="1"/>
        <v>2</v>
      </c>
    </row>
    <row r="64" spans="1:7" ht="16.5">
      <c r="A64" s="77"/>
      <c r="B64" s="23">
        <f>IF($B$34=0,"",$B$34)</f>
      </c>
      <c r="C64" s="18"/>
      <c r="D64" s="18"/>
      <c r="E64" s="18"/>
      <c r="F64" s="18"/>
      <c r="G64" s="13">
        <f t="shared" si="1"/>
        <v>0</v>
      </c>
    </row>
    <row r="65" spans="1:7" ht="17.25" thickBot="1">
      <c r="A65" s="78"/>
      <c r="B65" s="14" t="s">
        <v>32</v>
      </c>
      <c r="C65" s="14">
        <f>SUM(C60:C64)</f>
        <v>4</v>
      </c>
      <c r="D65" s="14">
        <f>SUM(D60:D64)</f>
        <v>4</v>
      </c>
      <c r="E65" s="14">
        <f>SUM(E60:E64)</f>
        <v>0</v>
      </c>
      <c r="F65" s="14">
        <f>SUM(F60:F64)</f>
        <v>2</v>
      </c>
      <c r="G65" s="15">
        <f t="shared" si="1"/>
        <v>10</v>
      </c>
    </row>
    <row r="66" spans="1:7" ht="17.25" thickTop="1">
      <c r="A66" s="77" t="str">
        <f>IF(B15=0,"",B15)</f>
        <v>第6課</v>
      </c>
      <c r="B66" s="23" t="str">
        <f>IF($B$29=0,"",$B$29)</f>
        <v>國字注音</v>
      </c>
      <c r="C66" s="22">
        <v>2</v>
      </c>
      <c r="D66" s="22"/>
      <c r="E66" s="22"/>
      <c r="F66" s="22"/>
      <c r="G66" s="17">
        <f t="shared" si="1"/>
        <v>2</v>
      </c>
    </row>
    <row r="67" spans="1:7" ht="16.5">
      <c r="A67" s="77"/>
      <c r="B67" s="23" t="str">
        <f>IF($B$30=0,"",$B$30)</f>
        <v>選擇題</v>
      </c>
      <c r="C67" s="18"/>
      <c r="D67" s="18">
        <v>4</v>
      </c>
      <c r="E67" s="18"/>
      <c r="F67" s="18"/>
      <c r="G67" s="13">
        <f t="shared" si="1"/>
        <v>4</v>
      </c>
    </row>
    <row r="68" spans="1:7" ht="16.5">
      <c r="A68" s="77"/>
      <c r="B68" s="23" t="str">
        <f>IF($B$31=0,"",$B$31)</f>
        <v>造句</v>
      </c>
      <c r="C68" s="18"/>
      <c r="D68" s="18"/>
      <c r="E68" s="18"/>
      <c r="F68" s="18">
        <v>2</v>
      </c>
      <c r="G68" s="13">
        <f t="shared" si="1"/>
        <v>2</v>
      </c>
    </row>
    <row r="69" spans="1:7" ht="16.5">
      <c r="A69" s="77"/>
      <c r="B69" s="23" t="str">
        <f>IF($B$32=0,"",$B$32)</f>
        <v>改錯字</v>
      </c>
      <c r="C69" s="18">
        <v>2</v>
      </c>
      <c r="D69" s="18"/>
      <c r="E69" s="18"/>
      <c r="F69" s="18"/>
      <c r="G69" s="13">
        <f t="shared" si="1"/>
        <v>2</v>
      </c>
    </row>
    <row r="70" spans="1:7" ht="16.5">
      <c r="A70" s="77"/>
      <c r="B70" s="23">
        <f>IF($B$34=0,"",$B$34)</f>
      </c>
      <c r="C70" s="18"/>
      <c r="D70" s="18"/>
      <c r="E70" s="18"/>
      <c r="F70" s="18"/>
      <c r="G70" s="13">
        <f t="shared" si="1"/>
        <v>0</v>
      </c>
    </row>
    <row r="71" spans="1:7" ht="17.25" thickBot="1">
      <c r="A71" s="78"/>
      <c r="B71" s="14" t="s">
        <v>32</v>
      </c>
      <c r="C71" s="14">
        <f>SUM(C66:C70)</f>
        <v>4</v>
      </c>
      <c r="D71" s="14">
        <f>SUM(D66:D70)</f>
        <v>4</v>
      </c>
      <c r="E71" s="14">
        <f>SUM(E66:E70)</f>
        <v>0</v>
      </c>
      <c r="F71" s="14">
        <f>SUM(F66:F70)</f>
        <v>2</v>
      </c>
      <c r="G71" s="15">
        <f t="shared" si="1"/>
        <v>10</v>
      </c>
    </row>
    <row r="72" spans="1:7" ht="17.25" thickTop="1">
      <c r="A72" s="77" t="str">
        <f>IF(B16=0,"",B16)</f>
        <v>第7課</v>
      </c>
      <c r="B72" s="23" t="str">
        <f>IF($B$29=0,"",$B$29)</f>
        <v>國字注音</v>
      </c>
      <c r="C72" s="22">
        <v>2</v>
      </c>
      <c r="D72" s="22"/>
      <c r="E72" s="22"/>
      <c r="F72" s="22"/>
      <c r="G72" s="17">
        <f t="shared" si="1"/>
        <v>2</v>
      </c>
    </row>
    <row r="73" spans="1:7" ht="16.5">
      <c r="A73" s="77"/>
      <c r="B73" s="23" t="str">
        <f>IF($B$30=0,"",$B$30)</f>
        <v>選擇題</v>
      </c>
      <c r="C73" s="18"/>
      <c r="D73" s="18">
        <v>4</v>
      </c>
      <c r="E73" s="18"/>
      <c r="F73" s="18"/>
      <c r="G73" s="13">
        <f t="shared" si="1"/>
        <v>4</v>
      </c>
    </row>
    <row r="74" spans="1:7" ht="16.5">
      <c r="A74" s="77"/>
      <c r="B74" s="23" t="str">
        <f>IF($B$31=0,"",$B$31)</f>
        <v>造句</v>
      </c>
      <c r="C74" s="18"/>
      <c r="D74" s="18"/>
      <c r="E74" s="18"/>
      <c r="F74" s="18">
        <v>4</v>
      </c>
      <c r="G74" s="13">
        <f t="shared" si="1"/>
        <v>4</v>
      </c>
    </row>
    <row r="75" spans="1:7" ht="16.5">
      <c r="A75" s="77"/>
      <c r="B75" s="23" t="str">
        <f>IF($B$32=0,"",$B$32)</f>
        <v>改錯字</v>
      </c>
      <c r="C75" s="18">
        <v>2</v>
      </c>
      <c r="D75" s="18"/>
      <c r="E75" s="18"/>
      <c r="F75" s="18"/>
      <c r="G75" s="13">
        <f t="shared" si="1"/>
        <v>2</v>
      </c>
    </row>
    <row r="76" spans="1:7" ht="16.5">
      <c r="A76" s="77"/>
      <c r="B76" s="23">
        <f>IF($B$34=0,"",$B$34)</f>
      </c>
      <c r="C76" s="18"/>
      <c r="D76" s="18"/>
      <c r="E76" s="18"/>
      <c r="F76" s="18"/>
      <c r="G76" s="13">
        <f t="shared" si="1"/>
        <v>0</v>
      </c>
    </row>
    <row r="77" spans="1:7" ht="17.25" thickBot="1">
      <c r="A77" s="78"/>
      <c r="B77" s="14" t="s">
        <v>32</v>
      </c>
      <c r="C77" s="14">
        <f>SUM(C72:C76)</f>
        <v>4</v>
      </c>
      <c r="D77" s="14">
        <f>SUM(D72:D76)</f>
        <v>4</v>
      </c>
      <c r="E77" s="14">
        <f>SUM(E72:E76)</f>
        <v>0</v>
      </c>
      <c r="F77" s="14">
        <f>SUM(F72:F76)</f>
        <v>4</v>
      </c>
      <c r="G77" s="15">
        <f t="shared" si="1"/>
        <v>12</v>
      </c>
    </row>
    <row r="78" spans="1:7" ht="17.25" thickTop="1">
      <c r="A78" s="77" t="str">
        <f>IF(B17=0,"",B17)</f>
        <v>統整活動2</v>
      </c>
      <c r="B78" s="23" t="str">
        <f>IF($B$29=0,"",$B$29)</f>
        <v>國字注音</v>
      </c>
      <c r="C78" s="22">
        <v>4</v>
      </c>
      <c r="D78" s="22"/>
      <c r="E78" s="22"/>
      <c r="F78" s="22"/>
      <c r="G78" s="17">
        <f t="shared" si="1"/>
        <v>4</v>
      </c>
    </row>
    <row r="79" spans="1:7" ht="16.5">
      <c r="A79" s="77"/>
      <c r="B79" s="23" t="str">
        <f>IF($B$30=0,"",$B$30)</f>
        <v>選擇題</v>
      </c>
      <c r="C79" s="18"/>
      <c r="D79" s="18">
        <v>6</v>
      </c>
      <c r="E79" s="18"/>
      <c r="F79" s="18"/>
      <c r="G79" s="13">
        <f t="shared" si="1"/>
        <v>6</v>
      </c>
    </row>
    <row r="80" spans="1:7" ht="16.5">
      <c r="A80" s="77"/>
      <c r="B80" s="23" t="str">
        <f>IF($B$31=0,"",$B$31)</f>
        <v>造句</v>
      </c>
      <c r="C80" s="18"/>
      <c r="D80" s="18"/>
      <c r="E80" s="18"/>
      <c r="F80" s="18">
        <v>2</v>
      </c>
      <c r="G80" s="13">
        <f t="shared" si="1"/>
        <v>2</v>
      </c>
    </row>
    <row r="81" spans="1:7" ht="16.5">
      <c r="A81" s="77"/>
      <c r="B81" s="23" t="str">
        <f>IF($B$32=0,"",$B$32)</f>
        <v>改錯字</v>
      </c>
      <c r="C81" s="18">
        <v>4</v>
      </c>
      <c r="D81" s="18"/>
      <c r="E81" s="18"/>
      <c r="F81" s="18"/>
      <c r="G81" s="13">
        <f t="shared" si="1"/>
        <v>4</v>
      </c>
    </row>
    <row r="82" spans="1:7" ht="16.5">
      <c r="A82" s="77"/>
      <c r="B82" s="23">
        <f>IF($B$34=0,"",$B$34)</f>
      </c>
      <c r="C82" s="18"/>
      <c r="D82" s="18"/>
      <c r="E82" s="18"/>
      <c r="F82" s="18"/>
      <c r="G82" s="13">
        <f t="shared" si="1"/>
        <v>0</v>
      </c>
    </row>
    <row r="83" spans="1:7" ht="17.25" thickBot="1">
      <c r="A83" s="78"/>
      <c r="B83" s="14" t="s">
        <v>32</v>
      </c>
      <c r="C83" s="14">
        <f>SUM(C78:C82)</f>
        <v>8</v>
      </c>
      <c r="D83" s="14">
        <f>SUM(D78:D82)</f>
        <v>6</v>
      </c>
      <c r="E83" s="14">
        <f>SUM(E78:E82)</f>
        <v>0</v>
      </c>
      <c r="F83" s="14">
        <f>SUM(F78:F82)</f>
        <v>2</v>
      </c>
      <c r="G83" s="15">
        <f aca="true" t="shared" si="2" ref="G83:G88">SUM(C83:F83)</f>
        <v>16</v>
      </c>
    </row>
    <row r="84" spans="1:7" ht="16.5" customHeight="1" thickTop="1">
      <c r="A84" s="77" t="str">
        <f>CONCATENATE("總計
(計",IF(C18=0,"",C18),"節)")</f>
        <v>總計
(計45節)</v>
      </c>
      <c r="B84" s="23" t="str">
        <f>IF($B$29=0,"",$B$29)</f>
        <v>國字注音</v>
      </c>
      <c r="C84" s="24">
        <f aca="true" t="shared" si="3" ref="C84:F87">SUM(C29,C36,C42,C48,C54,C60,C66,C72,C78)</f>
        <v>23</v>
      </c>
      <c r="D84" s="24">
        <f t="shared" si="3"/>
        <v>0</v>
      </c>
      <c r="E84" s="24">
        <f t="shared" si="3"/>
        <v>0</v>
      </c>
      <c r="F84" s="24">
        <f t="shared" si="3"/>
        <v>0</v>
      </c>
      <c r="G84" s="17">
        <f t="shared" si="2"/>
        <v>23</v>
      </c>
    </row>
    <row r="85" spans="1:7" ht="16.5">
      <c r="A85" s="77"/>
      <c r="B85" s="16" t="str">
        <f>IF($B$30=0,"",$B$30)</f>
        <v>選擇題</v>
      </c>
      <c r="C85" s="2">
        <f t="shared" si="3"/>
        <v>0</v>
      </c>
      <c r="D85" s="2">
        <f t="shared" si="3"/>
        <v>40</v>
      </c>
      <c r="E85" s="2">
        <f t="shared" si="3"/>
        <v>0</v>
      </c>
      <c r="F85" s="2">
        <f t="shared" si="3"/>
        <v>0</v>
      </c>
      <c r="G85" s="17">
        <f t="shared" si="2"/>
        <v>40</v>
      </c>
    </row>
    <row r="86" spans="1:7" ht="16.5">
      <c r="A86" s="77"/>
      <c r="B86" s="16" t="str">
        <f>IF($B$31=0,"",$B$31)</f>
        <v>造句</v>
      </c>
      <c r="C86" s="2">
        <f t="shared" si="3"/>
        <v>0</v>
      </c>
      <c r="D86" s="2">
        <f t="shared" si="3"/>
        <v>0</v>
      </c>
      <c r="E86" s="2">
        <f t="shared" si="3"/>
        <v>0</v>
      </c>
      <c r="F86" s="2">
        <f t="shared" si="3"/>
        <v>20</v>
      </c>
      <c r="G86" s="17">
        <f t="shared" si="2"/>
        <v>20</v>
      </c>
    </row>
    <row r="87" spans="1:7" ht="16.5">
      <c r="A87" s="77"/>
      <c r="B87" s="16" t="str">
        <f>IF($B$32=0,"",$B$32)</f>
        <v>改錯字</v>
      </c>
      <c r="C87" s="2">
        <f t="shared" si="3"/>
        <v>20</v>
      </c>
      <c r="D87" s="2">
        <f t="shared" si="3"/>
        <v>0</v>
      </c>
      <c r="E87" s="2">
        <f t="shared" si="3"/>
        <v>0</v>
      </c>
      <c r="F87" s="2">
        <f t="shared" si="3"/>
        <v>0</v>
      </c>
      <c r="G87" s="17">
        <f t="shared" si="2"/>
        <v>20</v>
      </c>
    </row>
    <row r="88" spans="1:7" ht="16.5">
      <c r="A88" s="77"/>
      <c r="B88" s="16">
        <f>IF($B$34=0,"",$B$34)</f>
      </c>
      <c r="C88" s="2">
        <f>SUM(C34,C40,C46,C52,C58,C64,C70,C76,C82)</f>
        <v>0</v>
      </c>
      <c r="D88" s="2">
        <f>SUM(D34,D40,D46,D52,D58,D64,D70,D76,D82)</f>
        <v>0</v>
      </c>
      <c r="E88" s="2">
        <f>SUM(E34,E40,E46,E52,E58,E64,E70,E76,E82)</f>
        <v>0</v>
      </c>
      <c r="F88" s="2">
        <f>SUM(F34,F40,F46,F52,F58,F64,F70,F76,F82)</f>
        <v>0</v>
      </c>
      <c r="G88" s="17">
        <f t="shared" si="2"/>
        <v>0</v>
      </c>
    </row>
    <row r="89" spans="1:7" ht="17.25" thickBot="1">
      <c r="A89" s="78"/>
      <c r="B89" s="14" t="s">
        <v>33</v>
      </c>
      <c r="C89" s="14">
        <f>SUM(C84:C88)</f>
        <v>43</v>
      </c>
      <c r="D89" s="14">
        <f>SUM(D84:D88)</f>
        <v>40</v>
      </c>
      <c r="E89" s="14">
        <f>SUM(E84:E88)</f>
        <v>0</v>
      </c>
      <c r="F89" s="14">
        <f>SUM(F84:F88)</f>
        <v>20</v>
      </c>
      <c r="G89" s="15">
        <f>SUM(G84:G88)</f>
        <v>103</v>
      </c>
    </row>
    <row r="90" ht="17.25" thickTop="1"/>
  </sheetData>
  <sheetProtection/>
  <mergeCells count="24">
    <mergeCell ref="A78:A83"/>
    <mergeCell ref="A60:A65"/>
    <mergeCell ref="A84:A89"/>
    <mergeCell ref="B3:G3"/>
    <mergeCell ref="B4:G4"/>
    <mergeCell ref="B5:G5"/>
    <mergeCell ref="B6:G6"/>
    <mergeCell ref="A29:A35"/>
    <mergeCell ref="G26:G28"/>
    <mergeCell ref="C27:C28"/>
    <mergeCell ref="A66:A71"/>
    <mergeCell ref="A72:A77"/>
    <mergeCell ref="A36:A41"/>
    <mergeCell ref="A42:A47"/>
    <mergeCell ref="A48:A53"/>
    <mergeCell ref="A54:A59"/>
    <mergeCell ref="A1:G1"/>
    <mergeCell ref="A2:G2"/>
    <mergeCell ref="A25:G25"/>
    <mergeCell ref="A26:A28"/>
    <mergeCell ref="B26:B28"/>
    <mergeCell ref="C26:F26"/>
    <mergeCell ref="D27:D28"/>
    <mergeCell ref="E27:E28"/>
  </mergeCells>
  <conditionalFormatting sqref="C35:F35 C41:F41 C47:F47 C53:F53 C59:F59 C65:F65 C71:F71 C77:F77 G29:G89 C83:F89">
    <cfRule type="cellIs" priority="2" dxfId="4" operator="equal" stopIfTrue="1">
      <formula>0</formula>
    </cfRule>
  </conditionalFormatting>
  <conditionalFormatting sqref="C18:E18">
    <cfRule type="cellIs" priority="1" dxfId="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9"/>
  <sheetViews>
    <sheetView zoomScale="108" zoomScaleNormal="108" zoomScalePageLayoutView="0" workbookViewId="0" topLeftCell="A1">
      <selection activeCell="N3" sqref="N3"/>
    </sheetView>
  </sheetViews>
  <sheetFormatPr defaultColWidth="9.00390625" defaultRowHeight="15.75"/>
  <cols>
    <col min="1" max="1" width="14.75390625" style="27" customWidth="1"/>
    <col min="2" max="2" width="13.00390625" style="27" bestFit="1" customWidth="1"/>
    <col min="3" max="6" width="12.125" style="27" customWidth="1"/>
    <col min="7" max="7" width="8.50390625" style="27" customWidth="1"/>
    <col min="8" max="8" width="12.125" style="27" customWidth="1"/>
    <col min="9" max="16384" width="9.00390625" style="27" customWidth="1"/>
  </cols>
  <sheetData>
    <row r="1" spans="1:7" ht="19.5">
      <c r="A1" s="84" t="str">
        <f>CONCATENATE("金門縣中正國小",'選單'!B9,"學年度第",'選單'!B10,"學期",'選單'!B12,"學習領域",'選單'!B12,"領域評量試卷")</f>
        <v>金門縣中正國小112學年度第1學期語文學習領域語文領域評量試卷</v>
      </c>
      <c r="B1" s="84"/>
      <c r="C1" s="84"/>
      <c r="D1" s="84"/>
      <c r="E1" s="84"/>
      <c r="F1" s="84"/>
      <c r="G1" s="84"/>
    </row>
    <row r="2" spans="1:7" ht="19.5">
      <c r="A2" s="84" t="s">
        <v>0</v>
      </c>
      <c r="B2" s="84"/>
      <c r="C2" s="84"/>
      <c r="D2" s="84"/>
      <c r="E2" s="84"/>
      <c r="F2" s="84"/>
      <c r="G2" s="84"/>
    </row>
    <row r="3" spans="1:7" ht="75" customHeight="1">
      <c r="A3" s="28" t="s">
        <v>1</v>
      </c>
      <c r="B3" s="85" t="s">
        <v>60</v>
      </c>
      <c r="C3" s="86"/>
      <c r="D3" s="86"/>
      <c r="E3" s="86"/>
      <c r="F3" s="86"/>
      <c r="G3" s="86"/>
    </row>
    <row r="4" spans="1:7" ht="16.5">
      <c r="A4" s="28" t="s">
        <v>2</v>
      </c>
      <c r="B4" s="86"/>
      <c r="C4" s="86"/>
      <c r="D4" s="86"/>
      <c r="E4" s="86"/>
      <c r="F4" s="86"/>
      <c r="G4" s="86"/>
    </row>
    <row r="5" spans="1:7" ht="16.5">
      <c r="A5" s="28" t="s">
        <v>3</v>
      </c>
      <c r="B5" s="86"/>
      <c r="C5" s="86"/>
      <c r="D5" s="86"/>
      <c r="E5" s="86"/>
      <c r="F5" s="86"/>
      <c r="G5" s="86"/>
    </row>
    <row r="6" spans="1:7" ht="16.5">
      <c r="A6" s="28" t="s">
        <v>4</v>
      </c>
      <c r="B6" s="86"/>
      <c r="C6" s="86"/>
      <c r="D6" s="86"/>
      <c r="E6" s="86"/>
      <c r="F6" s="86"/>
      <c r="G6" s="86"/>
    </row>
    <row r="7" spans="1:7" ht="16.5">
      <c r="A7" s="29" t="s">
        <v>14</v>
      </c>
      <c r="B7" s="30"/>
      <c r="C7" s="30"/>
      <c r="D7" s="30"/>
      <c r="E7" s="30"/>
      <c r="F7" s="30"/>
      <c r="G7" s="31"/>
    </row>
    <row r="8" spans="1:7" ht="16.5">
      <c r="A8" s="32"/>
      <c r="B8" s="33" t="s">
        <v>5</v>
      </c>
      <c r="C8" s="28" t="s">
        <v>34</v>
      </c>
      <c r="D8" s="28" t="s">
        <v>30</v>
      </c>
      <c r="E8" s="28" t="s">
        <v>31</v>
      </c>
      <c r="F8" s="34"/>
      <c r="G8" s="35"/>
    </row>
    <row r="9" spans="1:7" ht="16.5">
      <c r="A9" s="32"/>
      <c r="B9" s="36"/>
      <c r="C9" s="36"/>
      <c r="D9" s="37">
        <f aca="true" t="shared" si="0" ref="D9:D17">IF(C9=0,"",C9/C$18)</f>
      </c>
      <c r="E9" s="37">
        <f>IF(C9=0,"",G34/100)</f>
      </c>
      <c r="F9" s="34"/>
      <c r="G9" s="35"/>
    </row>
    <row r="10" spans="1:7" ht="16.5">
      <c r="A10" s="32"/>
      <c r="B10" s="36"/>
      <c r="C10" s="36"/>
      <c r="D10" s="37">
        <f t="shared" si="0"/>
      </c>
      <c r="E10" s="37">
        <f>IF(C10=0,"",G40/100)</f>
      </c>
      <c r="F10" s="34"/>
      <c r="G10" s="35"/>
    </row>
    <row r="11" spans="1:7" ht="16.5">
      <c r="A11" s="32"/>
      <c r="B11" s="36"/>
      <c r="C11" s="36"/>
      <c r="D11" s="37">
        <f t="shared" si="0"/>
      </c>
      <c r="E11" s="37">
        <f>IF(C11=0,"",G46/100)</f>
      </c>
      <c r="F11" s="34"/>
      <c r="G11" s="35"/>
    </row>
    <row r="12" spans="1:7" ht="16.5">
      <c r="A12" s="32"/>
      <c r="B12" s="36"/>
      <c r="C12" s="36"/>
      <c r="D12" s="37">
        <f t="shared" si="0"/>
      </c>
      <c r="E12" s="37">
        <f>IF(C12=0,"",G52/100)</f>
      </c>
      <c r="F12" s="34"/>
      <c r="G12" s="35"/>
    </row>
    <row r="13" spans="1:7" ht="16.5">
      <c r="A13" s="32"/>
      <c r="B13" s="36"/>
      <c r="C13" s="36"/>
      <c r="D13" s="37">
        <f t="shared" si="0"/>
      </c>
      <c r="E13" s="37">
        <f>IF(C13=0,"",G58/100)</f>
      </c>
      <c r="F13" s="34"/>
      <c r="G13" s="35"/>
    </row>
    <row r="14" spans="1:7" ht="16.5">
      <c r="A14" s="32"/>
      <c r="B14" s="36"/>
      <c r="C14" s="36"/>
      <c r="D14" s="37">
        <f t="shared" si="0"/>
      </c>
      <c r="E14" s="37">
        <f>IF(C14=0,"",G64/100)</f>
      </c>
      <c r="F14" s="34"/>
      <c r="G14" s="35"/>
    </row>
    <row r="15" spans="1:7" ht="16.5">
      <c r="A15" s="32"/>
      <c r="B15" s="36"/>
      <c r="C15" s="36"/>
      <c r="D15" s="37">
        <f t="shared" si="0"/>
      </c>
      <c r="E15" s="37">
        <f>IF(C15=0,"",G70/100)</f>
      </c>
      <c r="F15" s="34"/>
      <c r="G15" s="35"/>
    </row>
    <row r="16" spans="1:7" ht="16.5">
      <c r="A16" s="32"/>
      <c r="B16" s="36"/>
      <c r="C16" s="36"/>
      <c r="D16" s="37">
        <f t="shared" si="0"/>
      </c>
      <c r="E16" s="37">
        <f>IF(C16=0,"",G76/100)</f>
      </c>
      <c r="F16" s="34"/>
      <c r="G16" s="35"/>
    </row>
    <row r="17" spans="1:7" ht="16.5">
      <c r="A17" s="32"/>
      <c r="B17" s="36"/>
      <c r="C17" s="36"/>
      <c r="D17" s="37">
        <f t="shared" si="0"/>
      </c>
      <c r="E17" s="37">
        <f>IF(C17=0,"",G82/100)</f>
      </c>
      <c r="F17" s="34"/>
      <c r="G17" s="35"/>
    </row>
    <row r="18" spans="1:7" ht="16.5">
      <c r="A18" s="32"/>
      <c r="B18" s="33" t="s">
        <v>29</v>
      </c>
      <c r="C18" s="33">
        <f>SUM(C9:C17)</f>
        <v>0</v>
      </c>
      <c r="D18" s="37">
        <f>SUM(D9:D17)</f>
        <v>0</v>
      </c>
      <c r="E18" s="37">
        <f>SUM(E9:E17)</f>
        <v>0</v>
      </c>
      <c r="F18" s="34"/>
      <c r="G18" s="35"/>
    </row>
    <row r="19" spans="1:7" s="42" customFormat="1" ht="19.5" customHeight="1">
      <c r="A19" s="38" t="s">
        <v>16</v>
      </c>
      <c r="B19" s="39"/>
      <c r="C19" s="40"/>
      <c r="D19" s="40"/>
      <c r="E19" s="40"/>
      <c r="F19" s="40"/>
      <c r="G19" s="41"/>
    </row>
    <row r="20" spans="1:8" s="42" customFormat="1" ht="19.5" customHeight="1">
      <c r="A20" s="43" t="s">
        <v>17</v>
      </c>
      <c r="B20" s="44"/>
      <c r="C20" s="44"/>
      <c r="D20" s="44"/>
      <c r="E20" s="44"/>
      <c r="F20" s="44"/>
      <c r="G20" s="45"/>
      <c r="H20" s="46"/>
    </row>
    <row r="21" spans="1:8" s="42" customFormat="1" ht="19.5" customHeight="1">
      <c r="A21" s="43" t="s">
        <v>18</v>
      </c>
      <c r="B21" s="44"/>
      <c r="C21" s="44"/>
      <c r="D21" s="44"/>
      <c r="E21" s="44"/>
      <c r="F21" s="44"/>
      <c r="G21" s="45"/>
      <c r="H21" s="46"/>
    </row>
    <row r="22" spans="1:8" s="42" customFormat="1" ht="19.5" customHeight="1">
      <c r="A22" s="47" t="s">
        <v>19</v>
      </c>
      <c r="B22" s="48"/>
      <c r="C22" s="48"/>
      <c r="D22" s="48"/>
      <c r="E22" s="48"/>
      <c r="F22" s="48"/>
      <c r="G22" s="49"/>
      <c r="H22" s="46"/>
    </row>
    <row r="23" ht="16.5">
      <c r="A23" s="50"/>
    </row>
    <row r="24" ht="17.25" thickBot="1">
      <c r="A24" s="27" t="s">
        <v>55</v>
      </c>
    </row>
    <row r="25" spans="1:7" ht="33" customHeight="1" thickTop="1">
      <c r="A25" s="89" t="str">
        <f>CONCATENATE("金門縣中正國小",'選單'!B9,"學年度第",'選單'!B10,"學期",'選單'!B11,"年級",'選單'!B12,"學習領域
第",'選單'!B13,"次定期考試評量卷「認知歷程向度」設計雙向細目表")</f>
        <v>金門縣中正國小112學年度第1學期一年級語文學習領域
第一次定期考試評量卷「認知歷程向度」設計雙向細目表</v>
      </c>
      <c r="B25" s="90"/>
      <c r="C25" s="90"/>
      <c r="D25" s="90"/>
      <c r="E25" s="90"/>
      <c r="F25" s="90"/>
      <c r="G25" s="91"/>
    </row>
    <row r="26" spans="1:7" ht="33" customHeight="1">
      <c r="A26" s="92" t="s">
        <v>6</v>
      </c>
      <c r="B26" s="95" t="s">
        <v>7</v>
      </c>
      <c r="C26" s="98" t="s">
        <v>13</v>
      </c>
      <c r="D26" s="98"/>
      <c r="E26" s="98"/>
      <c r="F26" s="98"/>
      <c r="G26" s="99" t="s">
        <v>12</v>
      </c>
    </row>
    <row r="27" spans="1:7" ht="16.5">
      <c r="A27" s="93"/>
      <c r="B27" s="96"/>
      <c r="C27" s="95" t="s">
        <v>8</v>
      </c>
      <c r="D27" s="95" t="s">
        <v>9</v>
      </c>
      <c r="E27" s="95" t="s">
        <v>10</v>
      </c>
      <c r="F27" s="51" t="s">
        <v>15</v>
      </c>
      <c r="G27" s="100"/>
    </row>
    <row r="28" spans="1:7" ht="17.25" thickBot="1">
      <c r="A28" s="94"/>
      <c r="B28" s="97"/>
      <c r="C28" s="97"/>
      <c r="D28" s="97"/>
      <c r="E28" s="97"/>
      <c r="F28" s="52" t="s">
        <v>11</v>
      </c>
      <c r="G28" s="101"/>
    </row>
    <row r="29" spans="1:7" ht="17.25" thickTop="1">
      <c r="A29" s="102" t="s">
        <v>66</v>
      </c>
      <c r="B29" s="53" t="s">
        <v>72</v>
      </c>
      <c r="C29" s="54">
        <v>5</v>
      </c>
      <c r="D29" s="54"/>
      <c r="E29" s="54"/>
      <c r="F29" s="54"/>
      <c r="G29" s="55">
        <f>SUM(C29:F29)</f>
        <v>5</v>
      </c>
    </row>
    <row r="30" spans="1:7" ht="16.5">
      <c r="A30" s="87"/>
      <c r="B30" s="56" t="s">
        <v>73</v>
      </c>
      <c r="C30" s="36"/>
      <c r="D30" s="36"/>
      <c r="E30" s="36"/>
      <c r="F30" s="36"/>
      <c r="G30" s="57">
        <f aca="true" t="shared" si="1" ref="G30:G82">SUM(C30:F30)</f>
        <v>0</v>
      </c>
    </row>
    <row r="31" spans="1:7" ht="16.5">
      <c r="A31" s="87"/>
      <c r="B31" s="56" t="s">
        <v>74</v>
      </c>
      <c r="C31" s="36"/>
      <c r="D31" s="36"/>
      <c r="E31" s="36"/>
      <c r="F31" s="36"/>
      <c r="G31" s="57">
        <f t="shared" si="1"/>
        <v>0</v>
      </c>
    </row>
    <row r="32" spans="1:7" ht="16.5">
      <c r="A32" s="87"/>
      <c r="B32" s="56" t="s">
        <v>75</v>
      </c>
      <c r="C32" s="36"/>
      <c r="D32" s="36"/>
      <c r="E32" s="36"/>
      <c r="F32" s="36"/>
      <c r="G32" s="57">
        <f t="shared" si="1"/>
        <v>0</v>
      </c>
    </row>
    <row r="33" spans="1:7" ht="16.5">
      <c r="A33" s="87"/>
      <c r="B33" s="56" t="s">
        <v>76</v>
      </c>
      <c r="C33" s="36"/>
      <c r="D33" s="36"/>
      <c r="E33" s="36"/>
      <c r="F33" s="36"/>
      <c r="G33" s="57">
        <f t="shared" si="1"/>
        <v>0</v>
      </c>
    </row>
    <row r="34" spans="1:7" ht="17.25" thickBot="1">
      <c r="A34" s="88"/>
      <c r="B34" s="58" t="s">
        <v>32</v>
      </c>
      <c r="C34" s="58">
        <f>SUM(C29:C33)</f>
        <v>5</v>
      </c>
      <c r="D34" s="58">
        <f>SUM(D29:D33)</f>
        <v>0</v>
      </c>
      <c r="E34" s="58">
        <f>SUM(E29:E33)</f>
        <v>0</v>
      </c>
      <c r="F34" s="58">
        <f>SUM(F29:F33)</f>
        <v>0</v>
      </c>
      <c r="G34" s="59">
        <f t="shared" si="1"/>
        <v>5</v>
      </c>
    </row>
    <row r="35" spans="1:7" ht="17.25" thickTop="1">
      <c r="A35" s="87" t="s">
        <v>65</v>
      </c>
      <c r="B35" s="63" t="str">
        <f>IF(ISBLANK($B$29),"",$B$29)</f>
        <v>填填看</v>
      </c>
      <c r="C35" s="61"/>
      <c r="D35" s="61"/>
      <c r="E35" s="61"/>
      <c r="F35" s="61"/>
      <c r="G35" s="62">
        <f t="shared" si="1"/>
        <v>0</v>
      </c>
    </row>
    <row r="36" spans="1:7" ht="16.5">
      <c r="A36" s="87"/>
      <c r="B36" s="63" t="str">
        <f>IF(ISBLANK($B$30),"",$B$30)</f>
        <v>選擇</v>
      </c>
      <c r="C36" s="36">
        <v>6</v>
      </c>
      <c r="D36" s="36"/>
      <c r="E36" s="36"/>
      <c r="F36" s="36"/>
      <c r="G36" s="57">
        <f t="shared" si="1"/>
        <v>6</v>
      </c>
    </row>
    <row r="37" spans="1:7" ht="16.5">
      <c r="A37" s="87"/>
      <c r="B37" s="63" t="str">
        <f>IF(ISBLANK($B$31),"",$B$31)</f>
        <v>是非</v>
      </c>
      <c r="C37" s="36"/>
      <c r="D37" s="36"/>
      <c r="E37" s="36"/>
      <c r="F37" s="36"/>
      <c r="G37" s="57">
        <f t="shared" si="1"/>
        <v>0</v>
      </c>
    </row>
    <row r="38" spans="1:7" ht="16.5">
      <c r="A38" s="87"/>
      <c r="B38" s="63" t="str">
        <f>IF(ISBLANK($B$32),"",$B$32)</f>
        <v>配合</v>
      </c>
      <c r="C38" s="36"/>
      <c r="D38" s="36"/>
      <c r="E38" s="36"/>
      <c r="F38" s="36"/>
      <c r="G38" s="57">
        <f t="shared" si="1"/>
        <v>0</v>
      </c>
    </row>
    <row r="39" spans="1:7" ht="16.5">
      <c r="A39" s="87"/>
      <c r="B39" s="63" t="str">
        <f>IF(ISBLANK($B$33),"",$B$33)</f>
        <v>綜合</v>
      </c>
      <c r="C39" s="36"/>
      <c r="D39" s="36"/>
      <c r="E39" s="36"/>
      <c r="F39" s="36"/>
      <c r="G39" s="57">
        <f t="shared" si="1"/>
        <v>0</v>
      </c>
    </row>
    <row r="40" spans="1:7" ht="17.25" thickBot="1">
      <c r="A40" s="88"/>
      <c r="B40" s="58" t="s">
        <v>32</v>
      </c>
      <c r="C40" s="58">
        <f>SUM(C35:C39)</f>
        <v>6</v>
      </c>
      <c r="D40" s="58">
        <f>SUM(D35:D39)</f>
        <v>0</v>
      </c>
      <c r="E40" s="58">
        <f>SUM(E35:E39)</f>
        <v>0</v>
      </c>
      <c r="F40" s="58">
        <f>SUM(F35:F39)</f>
        <v>0</v>
      </c>
      <c r="G40" s="59">
        <f t="shared" si="1"/>
        <v>6</v>
      </c>
    </row>
    <row r="41" spans="1:7" ht="17.25" thickTop="1">
      <c r="A41" s="87" t="s">
        <v>67</v>
      </c>
      <c r="B41" s="63" t="str">
        <f>IF(ISBLANK($B$29),"",$B$29)</f>
        <v>填填看</v>
      </c>
      <c r="C41" s="61"/>
      <c r="D41" s="61"/>
      <c r="E41" s="61"/>
      <c r="F41" s="61"/>
      <c r="G41" s="62">
        <f t="shared" si="1"/>
        <v>0</v>
      </c>
    </row>
    <row r="42" spans="1:7" ht="16.5">
      <c r="A42" s="87"/>
      <c r="B42" s="63" t="str">
        <f>IF(ISBLANK($B$30),"",$B$30)</f>
        <v>選擇</v>
      </c>
      <c r="C42" s="36"/>
      <c r="D42" s="36"/>
      <c r="E42" s="36"/>
      <c r="F42" s="36"/>
      <c r="G42" s="57">
        <f t="shared" si="1"/>
        <v>0</v>
      </c>
    </row>
    <row r="43" spans="1:7" ht="16.5">
      <c r="A43" s="87"/>
      <c r="B43" s="63" t="str">
        <f>IF(ISBLANK($B$31),"",$B$31)</f>
        <v>是非</v>
      </c>
      <c r="C43" s="36">
        <v>4</v>
      </c>
      <c r="D43" s="36"/>
      <c r="E43" s="36"/>
      <c r="F43" s="36"/>
      <c r="G43" s="57">
        <f t="shared" si="1"/>
        <v>4</v>
      </c>
    </row>
    <row r="44" spans="1:7" ht="16.5">
      <c r="A44" s="87"/>
      <c r="B44" s="63" t="str">
        <f>IF(ISBLANK($B$32),"",$B$32)</f>
        <v>配合</v>
      </c>
      <c r="C44" s="36"/>
      <c r="D44" s="36"/>
      <c r="E44" s="36"/>
      <c r="F44" s="36"/>
      <c r="G44" s="57">
        <f t="shared" si="1"/>
        <v>0</v>
      </c>
    </row>
    <row r="45" spans="1:7" ht="16.5">
      <c r="A45" s="87"/>
      <c r="B45" s="63" t="str">
        <f>IF(ISBLANK($B$33),"",$B$33)</f>
        <v>綜合</v>
      </c>
      <c r="C45" s="36"/>
      <c r="D45" s="36"/>
      <c r="E45" s="36"/>
      <c r="F45" s="36"/>
      <c r="G45" s="57">
        <f t="shared" si="1"/>
        <v>0</v>
      </c>
    </row>
    <row r="46" spans="1:7" ht="17.25" thickBot="1">
      <c r="A46" s="88"/>
      <c r="B46" s="58" t="s">
        <v>32</v>
      </c>
      <c r="C46" s="58">
        <f>SUM(C41:C45)</f>
        <v>4</v>
      </c>
      <c r="D46" s="58">
        <f>SUM(D41:D45)</f>
        <v>0</v>
      </c>
      <c r="E46" s="58">
        <f>SUM(E41:E45)</f>
        <v>0</v>
      </c>
      <c r="F46" s="58">
        <f>SUM(F41:F45)</f>
        <v>0</v>
      </c>
      <c r="G46" s="59">
        <f t="shared" si="1"/>
        <v>4</v>
      </c>
    </row>
    <row r="47" spans="1:7" ht="17.25" thickTop="1">
      <c r="A47" s="87" t="s">
        <v>68</v>
      </c>
      <c r="B47" s="63" t="str">
        <f>IF(ISBLANK($B$29),"",$B$29)</f>
        <v>填填看</v>
      </c>
      <c r="C47" s="61"/>
      <c r="D47" s="61"/>
      <c r="E47" s="61"/>
      <c r="F47" s="61"/>
      <c r="G47" s="62">
        <f t="shared" si="1"/>
        <v>0</v>
      </c>
    </row>
    <row r="48" spans="1:7" ht="16.5">
      <c r="A48" s="87"/>
      <c r="B48" s="63" t="str">
        <f>IF(ISBLANK($B$30),"",$B$30)</f>
        <v>選擇</v>
      </c>
      <c r="C48" s="36"/>
      <c r="D48" s="36"/>
      <c r="E48" s="36"/>
      <c r="F48" s="36"/>
      <c r="G48" s="57">
        <f t="shared" si="1"/>
        <v>0</v>
      </c>
    </row>
    <row r="49" spans="1:7" ht="16.5">
      <c r="A49" s="87"/>
      <c r="B49" s="63" t="str">
        <f>IF(ISBLANK($B$31),"",$B$31)</f>
        <v>是非</v>
      </c>
      <c r="C49" s="36"/>
      <c r="D49" s="36"/>
      <c r="E49" s="36"/>
      <c r="F49" s="36"/>
      <c r="G49" s="57">
        <f t="shared" si="1"/>
        <v>0</v>
      </c>
    </row>
    <row r="50" spans="1:7" ht="16.5">
      <c r="A50" s="87"/>
      <c r="B50" s="63" t="str">
        <f>IF(ISBLANK($B$32),"",$B$32)</f>
        <v>配合</v>
      </c>
      <c r="C50" s="36">
        <v>6</v>
      </c>
      <c r="D50" s="36"/>
      <c r="E50" s="36"/>
      <c r="F50" s="36"/>
      <c r="G50" s="57">
        <f t="shared" si="1"/>
        <v>6</v>
      </c>
    </row>
    <row r="51" spans="1:7" ht="16.5">
      <c r="A51" s="87"/>
      <c r="B51" s="63" t="str">
        <f>IF(ISBLANK($B$33),"",$B$33)</f>
        <v>綜合</v>
      </c>
      <c r="C51" s="36"/>
      <c r="D51" s="36"/>
      <c r="E51" s="36"/>
      <c r="F51" s="36"/>
      <c r="G51" s="57">
        <f t="shared" si="1"/>
        <v>0</v>
      </c>
    </row>
    <row r="52" spans="1:7" ht="17.25" thickBot="1">
      <c r="A52" s="88"/>
      <c r="B52" s="58" t="s">
        <v>32</v>
      </c>
      <c r="C52" s="58">
        <f>SUM(C47:C51)</f>
        <v>6</v>
      </c>
      <c r="D52" s="58">
        <f>SUM(D47:D51)</f>
        <v>0</v>
      </c>
      <c r="E52" s="58">
        <f>SUM(E47:E51)</f>
        <v>0</v>
      </c>
      <c r="F52" s="58">
        <f>SUM(F47:F51)</f>
        <v>0</v>
      </c>
      <c r="G52" s="59">
        <f t="shared" si="1"/>
        <v>6</v>
      </c>
    </row>
    <row r="53" spans="1:7" ht="17.25" thickTop="1">
      <c r="A53" s="87" t="s">
        <v>69</v>
      </c>
      <c r="B53" s="63" t="str">
        <f>IF(ISBLANK($B$29),"",$B$29)</f>
        <v>填填看</v>
      </c>
      <c r="C53" s="61"/>
      <c r="D53" s="61"/>
      <c r="E53" s="61"/>
      <c r="F53" s="61"/>
      <c r="G53" s="62">
        <f t="shared" si="1"/>
        <v>0</v>
      </c>
    </row>
    <row r="54" spans="1:7" ht="16.5">
      <c r="A54" s="87"/>
      <c r="B54" s="63" t="str">
        <f>IF(ISBLANK($B$30),"",$B$30)</f>
        <v>選擇</v>
      </c>
      <c r="C54" s="36"/>
      <c r="D54" s="36"/>
      <c r="E54" s="36"/>
      <c r="F54" s="36"/>
      <c r="G54" s="57">
        <f t="shared" si="1"/>
        <v>0</v>
      </c>
    </row>
    <row r="55" spans="1:7" ht="16.5">
      <c r="A55" s="87"/>
      <c r="B55" s="63" t="str">
        <f>IF(ISBLANK($B$31),"",$B$31)</f>
        <v>是非</v>
      </c>
      <c r="C55" s="36"/>
      <c r="D55" s="36"/>
      <c r="E55" s="36"/>
      <c r="F55" s="36"/>
      <c r="G55" s="57">
        <f t="shared" si="1"/>
        <v>0</v>
      </c>
    </row>
    <row r="56" spans="1:7" ht="16.5">
      <c r="A56" s="87"/>
      <c r="B56" s="63" t="str">
        <f>IF(ISBLANK($B$32),"",$B$32)</f>
        <v>配合</v>
      </c>
      <c r="C56" s="36"/>
      <c r="D56" s="36"/>
      <c r="E56" s="36"/>
      <c r="F56" s="36"/>
      <c r="G56" s="57">
        <f t="shared" si="1"/>
        <v>0</v>
      </c>
    </row>
    <row r="57" spans="1:7" ht="16.5">
      <c r="A57" s="87"/>
      <c r="B57" s="63" t="str">
        <f>IF(ISBLANK($B$33),"",$B$33)</f>
        <v>綜合</v>
      </c>
      <c r="C57" s="36">
        <v>11</v>
      </c>
      <c r="D57" s="36"/>
      <c r="E57" s="36"/>
      <c r="F57" s="36"/>
      <c r="G57" s="57">
        <f t="shared" si="1"/>
        <v>11</v>
      </c>
    </row>
    <row r="58" spans="1:7" ht="17.25" thickBot="1">
      <c r="A58" s="88"/>
      <c r="B58" s="58" t="s">
        <v>32</v>
      </c>
      <c r="C58" s="58">
        <f>SUM(C53:C57)</f>
        <v>11</v>
      </c>
      <c r="D58" s="58">
        <f>SUM(D53:D57)</f>
        <v>0</v>
      </c>
      <c r="E58" s="58">
        <f>SUM(E53:E57)</f>
        <v>0</v>
      </c>
      <c r="F58" s="58">
        <f>SUM(F53:F57)</f>
        <v>0</v>
      </c>
      <c r="G58" s="59">
        <f t="shared" si="1"/>
        <v>11</v>
      </c>
    </row>
    <row r="59" spans="1:7" ht="17.25" thickTop="1">
      <c r="A59" s="87" t="s">
        <v>70</v>
      </c>
      <c r="B59" s="63" t="str">
        <f>IF(ISBLANK($B$29),"",$B$29)</f>
        <v>填填看</v>
      </c>
      <c r="C59" s="61"/>
      <c r="D59" s="61"/>
      <c r="E59" s="61"/>
      <c r="F59" s="61"/>
      <c r="G59" s="62">
        <f t="shared" si="1"/>
        <v>0</v>
      </c>
    </row>
    <row r="60" spans="1:7" ht="16.5">
      <c r="A60" s="87"/>
      <c r="B60" s="63" t="str">
        <f>IF(ISBLANK($B$30),"",$B$30)</f>
        <v>選擇</v>
      </c>
      <c r="C60" s="36"/>
      <c r="D60" s="36"/>
      <c r="E60" s="36"/>
      <c r="F60" s="36"/>
      <c r="G60" s="57">
        <f t="shared" si="1"/>
        <v>0</v>
      </c>
    </row>
    <row r="61" spans="1:7" ht="16.5">
      <c r="A61" s="87"/>
      <c r="B61" s="63" t="str">
        <f>IF(ISBLANK($B$31),"",$B$31)</f>
        <v>是非</v>
      </c>
      <c r="C61" s="36"/>
      <c r="D61" s="36"/>
      <c r="E61" s="36"/>
      <c r="F61" s="36"/>
      <c r="G61" s="57">
        <f t="shared" si="1"/>
        <v>0</v>
      </c>
    </row>
    <row r="62" spans="1:7" ht="16.5">
      <c r="A62" s="87"/>
      <c r="B62" s="63" t="str">
        <f>IF(ISBLANK($B$32),"",$B$32)</f>
        <v>配合</v>
      </c>
      <c r="C62" s="36">
        <v>66</v>
      </c>
      <c r="D62" s="36"/>
      <c r="E62" s="36"/>
      <c r="F62" s="36"/>
      <c r="G62" s="57">
        <f t="shared" si="1"/>
        <v>66</v>
      </c>
    </row>
    <row r="63" spans="1:7" ht="16.5">
      <c r="A63" s="87"/>
      <c r="B63" s="63" t="str">
        <f>IF(ISBLANK($B$33),"",$B$33)</f>
        <v>綜合</v>
      </c>
      <c r="C63" s="36"/>
      <c r="D63" s="36"/>
      <c r="E63" s="36"/>
      <c r="F63" s="36"/>
      <c r="G63" s="57">
        <f t="shared" si="1"/>
        <v>0</v>
      </c>
    </row>
    <row r="64" spans="1:7" ht="17.25" thickBot="1">
      <c r="A64" s="88"/>
      <c r="B64" s="58" t="s">
        <v>32</v>
      </c>
      <c r="C64" s="58">
        <f>SUM(C59:C63)</f>
        <v>66</v>
      </c>
      <c r="D64" s="58">
        <f>SUM(D59:D63)</f>
        <v>0</v>
      </c>
      <c r="E64" s="58">
        <f>SUM(E59:E63)</f>
        <v>0</v>
      </c>
      <c r="F64" s="58">
        <f>SUM(F59:F63)</f>
        <v>0</v>
      </c>
      <c r="G64" s="59">
        <f t="shared" si="1"/>
        <v>66</v>
      </c>
    </row>
    <row r="65" spans="1:7" ht="17.25" thickTop="1">
      <c r="A65" s="87" t="s">
        <v>71</v>
      </c>
      <c r="B65" s="63" t="str">
        <f>IF(ISBLANK($B$29),"",$B$29)</f>
        <v>填填看</v>
      </c>
      <c r="C65" s="61"/>
      <c r="D65" s="61"/>
      <c r="E65" s="61"/>
      <c r="F65" s="61"/>
      <c r="G65" s="62">
        <f t="shared" si="1"/>
        <v>0</v>
      </c>
    </row>
    <row r="66" spans="1:7" ht="16.5">
      <c r="A66" s="87"/>
      <c r="B66" s="63" t="str">
        <f>IF(ISBLANK($B$30),"",$B$30)</f>
        <v>選擇</v>
      </c>
      <c r="C66" s="36"/>
      <c r="D66" s="36"/>
      <c r="E66" s="36"/>
      <c r="F66" s="36"/>
      <c r="G66" s="57">
        <f t="shared" si="1"/>
        <v>0</v>
      </c>
    </row>
    <row r="67" spans="1:7" ht="16.5">
      <c r="A67" s="87"/>
      <c r="B67" s="63" t="str">
        <f>IF(ISBLANK($B$31),"",$B$31)</f>
        <v>是非</v>
      </c>
      <c r="C67" s="36">
        <v>5</v>
      </c>
      <c r="D67" s="36"/>
      <c r="E67" s="36"/>
      <c r="F67" s="36"/>
      <c r="G67" s="57">
        <f t="shared" si="1"/>
        <v>5</v>
      </c>
    </row>
    <row r="68" spans="1:7" ht="16.5">
      <c r="A68" s="87"/>
      <c r="B68" s="63" t="str">
        <f>IF(ISBLANK($B$32),"",$B$32)</f>
        <v>配合</v>
      </c>
      <c r="C68" s="36"/>
      <c r="D68" s="36"/>
      <c r="E68" s="36"/>
      <c r="F68" s="36"/>
      <c r="G68" s="57">
        <f t="shared" si="1"/>
        <v>0</v>
      </c>
    </row>
    <row r="69" spans="1:7" ht="16.5">
      <c r="A69" s="87"/>
      <c r="B69" s="63" t="str">
        <f>IF(ISBLANK($B$33),"",$B$33)</f>
        <v>綜合</v>
      </c>
      <c r="C69" s="36"/>
      <c r="D69" s="36"/>
      <c r="E69" s="36"/>
      <c r="F69" s="36"/>
      <c r="G69" s="57">
        <f t="shared" si="1"/>
        <v>0</v>
      </c>
    </row>
    <row r="70" spans="1:7" ht="17.25" thickBot="1">
      <c r="A70" s="88"/>
      <c r="B70" s="58" t="s">
        <v>32</v>
      </c>
      <c r="C70" s="58">
        <f>SUM(C65:C69)</f>
        <v>5</v>
      </c>
      <c r="D70" s="58">
        <f>SUM(D65:D69)</f>
        <v>0</v>
      </c>
      <c r="E70" s="58">
        <f>SUM(E65:E69)</f>
        <v>0</v>
      </c>
      <c r="F70" s="58">
        <f>SUM(F65:F69)</f>
        <v>0</v>
      </c>
      <c r="G70" s="59">
        <f t="shared" si="1"/>
        <v>5</v>
      </c>
    </row>
    <row r="71" spans="1:7" ht="17.25" hidden="1" thickTop="1">
      <c r="A71" s="102">
        <f>IF(B16=0,"",B16)</f>
      </c>
      <c r="B71" s="60" t="str">
        <f>IF($B$29=0,"",$B$29)</f>
        <v>填填看</v>
      </c>
      <c r="C71" s="61"/>
      <c r="D71" s="61"/>
      <c r="E71" s="61"/>
      <c r="F71" s="61"/>
      <c r="G71" s="62">
        <f t="shared" si="1"/>
        <v>0</v>
      </c>
    </row>
    <row r="72" spans="1:7" ht="16.5" hidden="1">
      <c r="A72" s="87"/>
      <c r="B72" s="60" t="str">
        <f>IF($B$30=0,"",$B$30)</f>
        <v>選擇</v>
      </c>
      <c r="C72" s="36"/>
      <c r="D72" s="36"/>
      <c r="E72" s="36"/>
      <c r="F72" s="36"/>
      <c r="G72" s="57">
        <f t="shared" si="1"/>
        <v>0</v>
      </c>
    </row>
    <row r="73" spans="1:7" ht="16.5" hidden="1">
      <c r="A73" s="87"/>
      <c r="B73" s="60" t="str">
        <f>IF($B$31=0,"",$B$31)</f>
        <v>是非</v>
      </c>
      <c r="C73" s="36"/>
      <c r="D73" s="36"/>
      <c r="E73" s="36"/>
      <c r="F73" s="36"/>
      <c r="G73" s="57">
        <f t="shared" si="1"/>
        <v>0</v>
      </c>
    </row>
    <row r="74" spans="1:7" ht="16.5" hidden="1">
      <c r="A74" s="87"/>
      <c r="B74" s="60" t="str">
        <f>IF($B$32=0,"",$B$32)</f>
        <v>配合</v>
      </c>
      <c r="C74" s="36"/>
      <c r="D74" s="36"/>
      <c r="E74" s="36"/>
      <c r="F74" s="36"/>
      <c r="G74" s="57">
        <f t="shared" si="1"/>
        <v>0</v>
      </c>
    </row>
    <row r="75" spans="1:7" ht="16.5" hidden="1">
      <c r="A75" s="87"/>
      <c r="B75" s="60" t="str">
        <f>IF($B$33=0,"",$B$33)</f>
        <v>綜合</v>
      </c>
      <c r="C75" s="36"/>
      <c r="D75" s="36"/>
      <c r="E75" s="36"/>
      <c r="F75" s="36"/>
      <c r="G75" s="57">
        <f t="shared" si="1"/>
        <v>0</v>
      </c>
    </row>
    <row r="76" spans="1:7" ht="17.25" hidden="1" thickBot="1">
      <c r="A76" s="88"/>
      <c r="B76" s="58" t="s">
        <v>32</v>
      </c>
      <c r="C76" s="58">
        <f>SUM(C71:C75)</f>
        <v>0</v>
      </c>
      <c r="D76" s="58">
        <f>SUM(D71:D75)</f>
        <v>0</v>
      </c>
      <c r="E76" s="58">
        <f>SUM(E71:E75)</f>
        <v>0</v>
      </c>
      <c r="F76" s="58">
        <f>SUM(F71:F75)</f>
        <v>0</v>
      </c>
      <c r="G76" s="59">
        <f t="shared" si="1"/>
        <v>0</v>
      </c>
    </row>
    <row r="77" spans="1:7" ht="17.25" hidden="1" thickTop="1">
      <c r="A77" s="102">
        <f>IF(B17=0,"",B17)</f>
      </c>
      <c r="B77" s="60" t="str">
        <f>IF($B$29=0,"",$B$29)</f>
        <v>填填看</v>
      </c>
      <c r="C77" s="61"/>
      <c r="D77" s="61"/>
      <c r="E77" s="61"/>
      <c r="F77" s="61"/>
      <c r="G77" s="62">
        <f t="shared" si="1"/>
        <v>0</v>
      </c>
    </row>
    <row r="78" spans="1:7" ht="16.5" hidden="1">
      <c r="A78" s="87"/>
      <c r="B78" s="60" t="str">
        <f>IF($B$30=0,"",$B$30)</f>
        <v>選擇</v>
      </c>
      <c r="C78" s="36"/>
      <c r="D78" s="36"/>
      <c r="E78" s="36"/>
      <c r="F78" s="36"/>
      <c r="G78" s="57">
        <f t="shared" si="1"/>
        <v>0</v>
      </c>
    </row>
    <row r="79" spans="1:7" ht="16.5" hidden="1">
      <c r="A79" s="87"/>
      <c r="B79" s="60" t="str">
        <f>IF($B$31=0,"",$B$31)</f>
        <v>是非</v>
      </c>
      <c r="C79" s="36"/>
      <c r="D79" s="36"/>
      <c r="E79" s="36"/>
      <c r="F79" s="36"/>
      <c r="G79" s="57">
        <f t="shared" si="1"/>
        <v>0</v>
      </c>
    </row>
    <row r="80" spans="1:7" ht="16.5" hidden="1">
      <c r="A80" s="87"/>
      <c r="B80" s="60" t="str">
        <f>IF($B$32=0,"",$B$32)</f>
        <v>配合</v>
      </c>
      <c r="C80" s="36"/>
      <c r="D80" s="36"/>
      <c r="E80" s="36"/>
      <c r="F80" s="36"/>
      <c r="G80" s="57">
        <f t="shared" si="1"/>
        <v>0</v>
      </c>
    </row>
    <row r="81" spans="1:7" ht="16.5" hidden="1">
      <c r="A81" s="87"/>
      <c r="B81" s="60" t="str">
        <f>IF($B$33=0,"",$B$33)</f>
        <v>綜合</v>
      </c>
      <c r="C81" s="36"/>
      <c r="D81" s="36"/>
      <c r="E81" s="36"/>
      <c r="F81" s="36"/>
      <c r="G81" s="57">
        <f t="shared" si="1"/>
        <v>0</v>
      </c>
    </row>
    <row r="82" spans="1:7" ht="17.25" hidden="1" thickBot="1">
      <c r="A82" s="88"/>
      <c r="B82" s="58" t="s">
        <v>32</v>
      </c>
      <c r="C82" s="58">
        <f>SUM(C77:C81)</f>
        <v>0</v>
      </c>
      <c r="D82" s="58">
        <f>SUM(D77:D81)</f>
        <v>0</v>
      </c>
      <c r="E82" s="58">
        <f>SUM(E77:E81)</f>
        <v>0</v>
      </c>
      <c r="F82" s="58">
        <f>SUM(F77:F81)</f>
        <v>0</v>
      </c>
      <c r="G82" s="59">
        <f t="shared" si="1"/>
        <v>0</v>
      </c>
    </row>
    <row r="83" spans="1:7" ht="16.5" customHeight="1" thickTop="1">
      <c r="A83" s="87" t="str">
        <f>CONCATENATE("總計
(計",IF(C18=0,"",C18),"節)")</f>
        <v>總計
(計節)</v>
      </c>
      <c r="B83" s="63" t="str">
        <f>IF(ISBLANK($B$29),"",$B$29)</f>
        <v>填填看</v>
      </c>
      <c r="C83" s="64">
        <f aca="true" t="shared" si="2" ref="C83:F87">SUM(C29,C35,C41,C47,C53,C59,C65,C71,C77)</f>
        <v>5</v>
      </c>
      <c r="D83" s="64">
        <f t="shared" si="2"/>
        <v>0</v>
      </c>
      <c r="E83" s="64">
        <f t="shared" si="2"/>
        <v>0</v>
      </c>
      <c r="F83" s="64">
        <f t="shared" si="2"/>
        <v>0</v>
      </c>
      <c r="G83" s="62">
        <f>SUM(C83:F83)</f>
        <v>5</v>
      </c>
    </row>
    <row r="84" spans="1:7" ht="16.5">
      <c r="A84" s="87"/>
      <c r="B84" s="63" t="str">
        <f>IF(ISBLANK($B$30),"",$B$30)</f>
        <v>選擇</v>
      </c>
      <c r="C84" s="65">
        <f t="shared" si="2"/>
        <v>6</v>
      </c>
      <c r="D84" s="65">
        <f t="shared" si="2"/>
        <v>0</v>
      </c>
      <c r="E84" s="65">
        <f t="shared" si="2"/>
        <v>0</v>
      </c>
      <c r="F84" s="65">
        <f t="shared" si="2"/>
        <v>0</v>
      </c>
      <c r="G84" s="62">
        <f>SUM(C84:F84)</f>
        <v>6</v>
      </c>
    </row>
    <row r="85" spans="1:7" ht="16.5">
      <c r="A85" s="87"/>
      <c r="B85" s="63" t="str">
        <f>IF(ISBLANK($B$31),"",$B$31)</f>
        <v>是非</v>
      </c>
      <c r="C85" s="65">
        <f t="shared" si="2"/>
        <v>9</v>
      </c>
      <c r="D85" s="65">
        <f t="shared" si="2"/>
        <v>0</v>
      </c>
      <c r="E85" s="65">
        <f t="shared" si="2"/>
        <v>0</v>
      </c>
      <c r="F85" s="65">
        <f t="shared" si="2"/>
        <v>0</v>
      </c>
      <c r="G85" s="62">
        <f>SUM(C85:F85)</f>
        <v>9</v>
      </c>
    </row>
    <row r="86" spans="1:7" ht="16.5">
      <c r="A86" s="87"/>
      <c r="B86" s="63" t="str">
        <f>IF(ISBLANK($B$32),"",$B$32)</f>
        <v>配合</v>
      </c>
      <c r="C86" s="65">
        <f t="shared" si="2"/>
        <v>72</v>
      </c>
      <c r="D86" s="65">
        <f t="shared" si="2"/>
        <v>0</v>
      </c>
      <c r="E86" s="65">
        <f t="shared" si="2"/>
        <v>0</v>
      </c>
      <c r="F86" s="65">
        <f t="shared" si="2"/>
        <v>0</v>
      </c>
      <c r="G86" s="62">
        <f>SUM(C86:F86)</f>
        <v>72</v>
      </c>
    </row>
    <row r="87" spans="1:7" ht="16.5">
      <c r="A87" s="87"/>
      <c r="B87" s="63" t="str">
        <f>IF(ISBLANK($B$33),"",$B$33)</f>
        <v>綜合</v>
      </c>
      <c r="C87" s="65">
        <f t="shared" si="2"/>
        <v>11</v>
      </c>
      <c r="D87" s="65">
        <f t="shared" si="2"/>
        <v>0</v>
      </c>
      <c r="E87" s="65">
        <f t="shared" si="2"/>
        <v>0</v>
      </c>
      <c r="F87" s="65">
        <f t="shared" si="2"/>
        <v>0</v>
      </c>
      <c r="G87" s="62">
        <f>SUM(C87:F87)</f>
        <v>11</v>
      </c>
    </row>
    <row r="88" spans="1:7" ht="17.25" thickBot="1">
      <c r="A88" s="88"/>
      <c r="B88" s="58" t="s">
        <v>33</v>
      </c>
      <c r="C88" s="58">
        <f>SUM(C83:C87)</f>
        <v>103</v>
      </c>
      <c r="D88" s="58">
        <f>SUM(D83:D87)</f>
        <v>0</v>
      </c>
      <c r="E88" s="58">
        <f>SUM(E83:E87)</f>
        <v>0</v>
      </c>
      <c r="F88" s="58">
        <f>SUM(F83:F87)</f>
        <v>0</v>
      </c>
      <c r="G88" s="59">
        <f>SUM(G83:G87)</f>
        <v>103</v>
      </c>
    </row>
    <row r="89" spans="1:5" ht="17.25" thickTop="1">
      <c r="A89" s="27" t="s">
        <v>77</v>
      </c>
      <c r="C89" s="27" t="s">
        <v>63</v>
      </c>
      <c r="E89" s="27" t="s">
        <v>64</v>
      </c>
    </row>
  </sheetData>
  <sheetProtection sheet="1"/>
  <protectedRanges>
    <protectedRange sqref="B3:G6 B9:C17 B29:F33 C35:F39 C41:F45 C47:F51 C53:F57 C59:F63 C65:F69 C71:F75 C77:F81" name="編輯區"/>
  </protectedRanges>
  <mergeCells count="24">
    <mergeCell ref="A59:A64"/>
    <mergeCell ref="A65:A70"/>
    <mergeCell ref="A71:A76"/>
    <mergeCell ref="A77:A82"/>
    <mergeCell ref="A83:A88"/>
    <mergeCell ref="E27:E28"/>
    <mergeCell ref="A29:A34"/>
    <mergeCell ref="A35:A40"/>
    <mergeCell ref="A41:A46"/>
    <mergeCell ref="A47:A52"/>
    <mergeCell ref="A53:A58"/>
    <mergeCell ref="A25:G25"/>
    <mergeCell ref="A26:A28"/>
    <mergeCell ref="B26:B28"/>
    <mergeCell ref="C26:F26"/>
    <mergeCell ref="G26:G28"/>
    <mergeCell ref="C27:C28"/>
    <mergeCell ref="D27:D28"/>
    <mergeCell ref="A1:G1"/>
    <mergeCell ref="A2:G2"/>
    <mergeCell ref="B3:G3"/>
    <mergeCell ref="B4:G4"/>
    <mergeCell ref="B5:G5"/>
    <mergeCell ref="B6:G6"/>
  </mergeCells>
  <conditionalFormatting sqref="C34:F34 C40:F40 C46:F46 C52:F52 C58:F58 C64:F64 C70:F70 C76:F76 G29:G88 C82:F88">
    <cfRule type="cellIs" priority="2" dxfId="4" operator="equal" stopIfTrue="1">
      <formula>0</formula>
    </cfRule>
  </conditionalFormatting>
  <conditionalFormatting sqref="C18:E18">
    <cfRule type="cellIs" priority="1" dxfId="4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jjes</dc:creator>
  <cp:keywords/>
  <dc:description/>
  <cp:lastModifiedBy>sup</cp:lastModifiedBy>
  <cp:lastPrinted>2014-12-29T06:02:18Z</cp:lastPrinted>
  <dcterms:created xsi:type="dcterms:W3CDTF">2014-12-25T06:29:33Z</dcterms:created>
  <dcterms:modified xsi:type="dcterms:W3CDTF">2023-10-03T01:02:16Z</dcterms:modified>
  <cp:category/>
  <cp:version/>
  <cp:contentType/>
  <cp:contentStatus/>
</cp:coreProperties>
</file>